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85" windowWidth="19395" windowHeight="6900" activeTab="0"/>
  </bookViews>
  <sheets>
    <sheet name="Tab LAUREATI" sheetId="1" r:id="rId1"/>
  </sheets>
  <externalReferences>
    <externalReference r:id="rId4"/>
    <externalReference r:id="rId5"/>
    <externalReference r:id="rId6"/>
  </externalReferences>
  <definedNames>
    <definedName name="_xlnm.Print_Area" localSheetId="0">'Tab LAUREATI'!$A$1:$AL$269</definedName>
    <definedName name="_xlnm.Print_Titles" localSheetId="0">'Tab LAUREATI'!$1:$4</definedName>
  </definedNames>
  <calcPr fullCalcOnLoad="1"/>
</workbook>
</file>

<file path=xl/sharedStrings.xml><?xml version="1.0" encoding="utf-8"?>
<sst xmlns="http://schemas.openxmlformats.org/spreadsheetml/2006/main" count="1077" uniqueCount="301">
  <si>
    <t>TAB9 - LAUREATI ai soli corsi di studio ex DM 509/99 e 270/04 (escluso cds ante 509), dal 2012 al 2014 PER SESSO, IN CORSO (IC), FUORI CORSO (FC) e di cui per anno di fuori corso. In evidenza i corsi della OFF 2015-16 (in verde)</t>
  </si>
  <si>
    <t>ANNO SOLARE 2012</t>
  </si>
  <si>
    <t>ANNO SOLARE 2013</t>
  </si>
  <si>
    <t>ANNO SOLARE 2014</t>
  </si>
  <si>
    <t>LAUREATI IC</t>
  </si>
  <si>
    <t>LAUREATI FC</t>
  </si>
  <si>
    <t>DI CUI PER ANNO DI FC</t>
  </si>
  <si>
    <t>TOT IC+FC</t>
  </si>
  <si>
    <t>Dipartimento/Scuola</t>
  </si>
  <si>
    <t>COD. ESSE3</t>
  </si>
  <si>
    <t>TIPO CORSO</t>
  </si>
  <si>
    <t>in Off 2015-16</t>
  </si>
  <si>
    <t>CORSO DI STUDIO</t>
  </si>
  <si>
    <t>F</t>
  </si>
  <si>
    <t>M</t>
  </si>
  <si>
    <t>TOT</t>
  </si>
  <si>
    <t>&gt;=4</t>
  </si>
  <si>
    <t>Biologia</t>
  </si>
  <si>
    <t>Laurea DM270</t>
  </si>
  <si>
    <t>SCIENZE BIOLOGICHE (D.M.270/04)</t>
  </si>
  <si>
    <t>SI</t>
  </si>
  <si>
    <t>SCIENZE DELLA NATURA (D.M.270/04)</t>
  </si>
  <si>
    <t>Laurea DM509</t>
  </si>
  <si>
    <t>NO</t>
  </si>
  <si>
    <t>BIOLOGIA AMBIENTALE</t>
  </si>
  <si>
    <t>BIOLOGIA CELLULARE E MOLECOLARE</t>
  </si>
  <si>
    <t>CONSERVAZIONE E RECUPERO DEI BENI NATURALI</t>
  </si>
  <si>
    <t>SCIENZE BIOSANITARIE</t>
  </si>
  <si>
    <t>SCIENZE NATURALI</t>
  </si>
  <si>
    <t>Laurea magistrale DM270</t>
  </si>
  <si>
    <t>BIOLOGIA AMBIENTALE (D.M.270/04)</t>
  </si>
  <si>
    <t>SCIENZE DELLA NATURA (D.M. 270/04)</t>
  </si>
  <si>
    <t>Bioscienze, biotecnologie e biofarmaceutica</t>
  </si>
  <si>
    <t>BIOTECNOLOGIE MEDICHE E FARMACEUTICHE (D.M.270/04)</t>
  </si>
  <si>
    <t>BIOTECNOLOGIE PER L'INNOVAZIONE DI PROCESSI E DI PRODOTTI (D.M.270/04)</t>
  </si>
  <si>
    <t>BIOTECNOLOGIE PER LE PRODUZIONI AGRICOLE ED ALIMENTARI</t>
  </si>
  <si>
    <t>BIOTECNOLOGIE PER L'INNOVAZIONE DI PROCESSI E DI PRODOTTI</t>
  </si>
  <si>
    <t>BIOTECNOLOGIE SANITARIE E FARMACEUTICHE</t>
  </si>
  <si>
    <t>BIOLOGIA CELLULARE E MOLECOLARE (D.M.270/04)</t>
  </si>
  <si>
    <t>BIOTECNOLOGIE INDUSTRIALI ED AMBIENTALI (D.M.270/04)</t>
  </si>
  <si>
    <t>BIOTECNOLOGIE MEDICHE E MEDICINA MOLECOLARE (D.M.270/04)</t>
  </si>
  <si>
    <t>SCIENZE BIOSANITARIE (D.M.270/04)</t>
  </si>
  <si>
    <t>Laurea specialistica DM509</t>
  </si>
  <si>
    <t>BIOTECNOLOGIE MEDICHE E MEDICINA MOLECOLARE</t>
  </si>
  <si>
    <t>Chimica</t>
  </si>
  <si>
    <t>CHIMICA (D.M.270/04)</t>
  </si>
  <si>
    <t>SCIENZE AMBIENTALI (D.M.270/04)</t>
  </si>
  <si>
    <t>CHIMICA</t>
  </si>
  <si>
    <t>GESTIONE DELLE RISORSE DEL MARE E DELLE COSTE (TARANTO)</t>
  </si>
  <si>
    <t>SCIENZE AMBIENTALI  (TARANTO)</t>
  </si>
  <si>
    <t>TECNOLOGIE CHIMICHE</t>
  </si>
  <si>
    <t>SCIENZA E TECNOLOGIA DEI MATERIALI (D.M.270/04)</t>
  </si>
  <si>
    <t>SCIENZE CHIMICHE (D.M.270/04)</t>
  </si>
  <si>
    <t>SCIENZE E TECNOLOGIE CHIMICHE</t>
  </si>
  <si>
    <t>Farmacia - Scienze del farmaco</t>
  </si>
  <si>
    <t>Laurea ciclo unico 5 anni DM509</t>
  </si>
  <si>
    <t>CHIMICA E TECNOLOGIA FARMACEUTICHE</t>
  </si>
  <si>
    <t>FARMACIA</t>
  </si>
  <si>
    <t>INFORMAZIONE SCIENTIFICA SUL FARMACO (D.M.270/04)</t>
  </si>
  <si>
    <t>TECNICHE ERBORISTICHE (D.M.270/04)</t>
  </si>
  <si>
    <t>INFORMAZIONE SCIENTIFICA SUL FARMACO</t>
  </si>
  <si>
    <t>TECNICHE ERBORISTICHE</t>
  </si>
  <si>
    <t>Laurea magistrale ciclo unico 5 anni DM270</t>
  </si>
  <si>
    <t>CHIMICA E TECNOLOGIA FARMACEUTICHE  (D.M.270/04)</t>
  </si>
  <si>
    <t>FARMACIA (D.M.270/04)</t>
  </si>
  <si>
    <t>Filosofia, letteratura storia e scienze sociali (FLESS)</t>
  </si>
  <si>
    <t>FILOSOFIA (D.M.270/04)</t>
  </si>
  <si>
    <t>STORIA E SCIENZE SOCIALI (D.M.270/04)</t>
  </si>
  <si>
    <t>FILOSOFIA</t>
  </si>
  <si>
    <t>SCIENZE STORICHE E SOCIALI</t>
  </si>
  <si>
    <t>BENI ARCHIVISTICI E LIBRARI (D.M.270/04)</t>
  </si>
  <si>
    <t>SCIENZE FILOSOFICHE (D.M.270/04)</t>
  </si>
  <si>
    <t>SCIENZE STORICHE (D.M.270/04)</t>
  </si>
  <si>
    <t>SCIENZE STORICHE E DELLA DOCUMENTAZIONE STORICA</t>
  </si>
  <si>
    <t>STORIA E SOCIETA'</t>
  </si>
  <si>
    <t>Interuniversitario di Fisica</t>
  </si>
  <si>
    <t>FISICA (D.M.270/04)</t>
  </si>
  <si>
    <t>SCIENZA DEI MATERIALI (D.M.270/04)</t>
  </si>
  <si>
    <t>FISICA</t>
  </si>
  <si>
    <t>SCIENZA DEI MATERIALI</t>
  </si>
  <si>
    <t>Giurisprudenza</t>
  </si>
  <si>
    <t>SCIENZE DEI SERVIZI GIURIDICI (D.M.270/04)</t>
  </si>
  <si>
    <t>SCIENZE DEI SERVIZI GIURIDICI D'IMPRESA (D.M.270/04)</t>
  </si>
  <si>
    <t>SCIENZE GIURIDICHE</t>
  </si>
  <si>
    <t>SCIENZE GIURIDICHE D'IMPRESA</t>
  </si>
  <si>
    <t>GIURISPRUDENZA</t>
  </si>
  <si>
    <t>GIURISPRUDENZA (già Giurisprudenza d'impresa)</t>
  </si>
  <si>
    <t>Informatica</t>
  </si>
  <si>
    <t>INFORMATICA (D.M.270/04)</t>
  </si>
  <si>
    <t>INFORMATICA (D.M.270/04) - BRINDISI</t>
  </si>
  <si>
    <t>INFORMATICA E COMUNICAZIONE DIGITALE (D.M.270/04)</t>
  </si>
  <si>
    <t>INFORMATICA E COMUNICAZIONE DIGITALE (D.M.270/04) - TARANTO</t>
  </si>
  <si>
    <t>INFORMATICA E TECNOLOGIE PER LA PRODUZIONE DEL SOFTWARE (D.M.270/04)</t>
  </si>
  <si>
    <t>INFORMATICA</t>
  </si>
  <si>
    <t>INFORMATICA (BRINDISI)</t>
  </si>
  <si>
    <t>INFORMATICA E COMUNICAZIONE DIGITALE</t>
  </si>
  <si>
    <t>INFORMATICA E COMUNICAZIONE DIGITALE (TARANTO)</t>
  </si>
  <si>
    <t>INFORMATICA E TECNOLOGIE PER LA PRODUZIONE DEL SOFTWARE</t>
  </si>
  <si>
    <t>Jonico in sistemi giuridici ed economici del mediterraneo: società ambiente culture</t>
  </si>
  <si>
    <t>ECONOMIA E AMMINISTRAZIONE DELLE AZIENDE (D.M.270/04 - INTERCLASSE)</t>
  </si>
  <si>
    <t>ECONOMIA E AMMINISTRAZIONE DELLE AZIENDE (D.M.270/04)</t>
  </si>
  <si>
    <t xml:space="preserve">OPERATORE DEI SERVIZI GIURIDICI (D.M.270/04) - TARANTO </t>
  </si>
  <si>
    <t>SCIENZE E GESTIONE DELLE ATTIVITA' MARITTIME (D.M.270/04)</t>
  </si>
  <si>
    <t>ECONOMIA AZIENDALE (TARANTO)</t>
  </si>
  <si>
    <t>ECONOMIA E COMMERCIO (TARANTO)</t>
  </si>
  <si>
    <t>SCIENZE GIURIDICHE (TARANTO)</t>
  </si>
  <si>
    <t>GIURISPRUDENZA (TARANTO)</t>
  </si>
  <si>
    <t>STRATEGIE D'IMPRESE E MANAGEMENT (D.M.270/04)</t>
  </si>
  <si>
    <t>CONSULENZA PROFESSIONALE PER LE AZIENDE (TARANTO)</t>
  </si>
  <si>
    <t>Lettere Lingue Arti. Italianistica e culture comparate</t>
  </si>
  <si>
    <t>COMUNICAZIONE LINGUISTICA E INTERCULTURALE (D.M.270/04)</t>
  </si>
  <si>
    <t>CULTURE DELLE LINGUE MODERNE E DEL TURISMO (D.M.270/04)</t>
  </si>
  <si>
    <t>LETTERE (D.M.270/04)</t>
  </si>
  <si>
    <t>LETTERE E CULTURE DEL TERRITORIO (D.M.270/04) - TARANTO</t>
  </si>
  <si>
    <t>PROGETTAZIONE E GESTIONE DELLE ATTIVITA' CULTURALI (D.M.270/04) - BRINDISI</t>
  </si>
  <si>
    <t>LETTERE</t>
  </si>
  <si>
    <t>LETTERE MODERNE (TARANTO)</t>
  </si>
  <si>
    <t>LINGUE E LETTERATURE STRANIERE</t>
  </si>
  <si>
    <t>FILOLOGIA MODERNA (D.M.270/04)</t>
  </si>
  <si>
    <t>LINGUE E LETTERATURE MODERNE (D.M.270/04)</t>
  </si>
  <si>
    <t>LINGUE MODERNE PER LA COOPERAZIONE INTERNAZIONALE (D.M.270/04)</t>
  </si>
  <si>
    <t>SCIENZE DELLO SPETTACOLO E PRODUZIONE MULTIMEDIALE (D.M.270/04)</t>
  </si>
  <si>
    <t>STORIA DELL'ARTE (D.M.270/04)</t>
  </si>
  <si>
    <t>TRADUZIONE SPECIALISTICA (D.M.270/04)</t>
  </si>
  <si>
    <t>EDITORIA LIBRARIA E MULTIMEDIALE</t>
  </si>
  <si>
    <t>FILOLOGIA MODERNA</t>
  </si>
  <si>
    <t>LINGUE E CULTURE EUROPEE E AMERICANE</t>
  </si>
  <si>
    <t>SCIENZE DELLA MEDIAZIONE INTERCULTURALE</t>
  </si>
  <si>
    <t>SCIENZE DELLO SPETTACOLO E DELLA PRODUZIONE MULTIMEDIALE</t>
  </si>
  <si>
    <t>TEORIA E PRASSI DELLA TRADUZIONE</t>
  </si>
  <si>
    <t>Matematica</t>
  </si>
  <si>
    <t>MATEMATICA (D.M.270/04)</t>
  </si>
  <si>
    <t>MATEMATICA</t>
  </si>
  <si>
    <t>Medicina veterinaria</t>
  </si>
  <si>
    <t>MEDICINA VETERINARIA</t>
  </si>
  <si>
    <t>SCIENZE ANIMALI E PRODUZIONI ALIMENTARI (D.M.270/04)</t>
  </si>
  <si>
    <t>SCIENZE DELL'ALLEVAMENTO, IGIENE E BENESSERE DEL CANE E DEL GATTO</t>
  </si>
  <si>
    <t>SCIENZE MARICOLTURA,ACQUACOLTURA IGIENE PRODOTTI ITTICI (TARANTO)</t>
  </si>
  <si>
    <t>SCIENZE ZOOTECNICHE E SANITA' ALIMENTI DI ORIGINE ANIMALE</t>
  </si>
  <si>
    <t>MEDICINA VETERINARIA (D.M.270/04)</t>
  </si>
  <si>
    <t>IGIENE E SICUREZZA DEGLI ALIMENTI DI ORIGINE ANIMALE (D.M.270/04)</t>
  </si>
  <si>
    <t>Scienze agro-ambientali e territoriali</t>
  </si>
  <si>
    <t>SCIENZE E TECNOLOGIE AGRARIE (D.M.270/04)</t>
  </si>
  <si>
    <t>SCIENZE FORESTALI E AMBIENTALI (D.M.270/04)</t>
  </si>
  <si>
    <t>TUTELA E GESTIONE DEL TERRITORIO E DEL PAESAGGIO AGRO-FORESTALE (D.M.270/04)</t>
  </si>
  <si>
    <t>GESTIONE TECNICA ECONOMICA DEL TERRITORIO RURALE</t>
  </si>
  <si>
    <t>PRODUZIONI ANIMALI NEI SISTEMI AGRARI</t>
  </si>
  <si>
    <t>SCIENZE E TECNOLOGIE AGRARIE</t>
  </si>
  <si>
    <t>SCIENZE FORESTALI ED AMBIENTALI</t>
  </si>
  <si>
    <t>GESTIONE E SVILUPPO SOSTENIBILE DEI SISTEMI RURALI MEDITERRANEI (DM270)</t>
  </si>
  <si>
    <t>SCIENZE E TECNOLOGIE DELLE PRODUZIONI ANIMALI (D.M.270/04)</t>
  </si>
  <si>
    <t>Scienze del suolo, della pianta e degli alimenti. (Di.S.S.P.A.)</t>
  </si>
  <si>
    <t>BENI ENOGASTRONOMICI (D.M.270/04)</t>
  </si>
  <si>
    <t>SCIENZE E TECNOLOGIE ALIMENTARI (D.M.270/04)</t>
  </si>
  <si>
    <t>PRODUZIONI VEGETALI</t>
  </si>
  <si>
    <t>TECNOLOGIE FITOSANITARIE</t>
  </si>
  <si>
    <t>TECNOLOGIE TRASFORMAZIONI E QUALITA' PRODOTTI AGRO-ALIMENTARI</t>
  </si>
  <si>
    <t>BIOTECNOLOGIE PER LA QUALITA' E LA SICUREZZA DELL' ALIMENTAZIONE UMANA (D.M.270/04)</t>
  </si>
  <si>
    <t>BIOTECNOLOGIE PER LA QUALITA' E LA SICUREZZA DELL'ALIMENTAZIONE (D.M.270/04)</t>
  </si>
  <si>
    <t>COLTURE MEDITERRANEE (D.M.270/04)</t>
  </si>
  <si>
    <t>MEDICINA DELLE PIANTE (D.M.270/04)</t>
  </si>
  <si>
    <t>SCIENZE,TECNOLOGIE E GESTIONE DEL SISTEMA AGRO-ALIMENTARE</t>
  </si>
  <si>
    <t>Scienze dell’antichità e del tardoantico</t>
  </si>
  <si>
    <t>SCIENZE DEI BENI CULTURALI (D.M.270/04)</t>
  </si>
  <si>
    <t>SCIENZE DEI BENI CULTURALI PER IL TURISMO (D.M. 270/04)</t>
  </si>
  <si>
    <t>SCIENZE DEI BENI CULTURALI PER IL TURISMO E L'AMBIENTE (D.M.270/04) - TARANTO</t>
  </si>
  <si>
    <t>SCIENZE DEI BENI CULTURALI</t>
  </si>
  <si>
    <t>SCIENZE DEI BENI CULTURALI PER IL TURISMO E L'AMBIENTE (TARANTO)</t>
  </si>
  <si>
    <t>ARCHEOLOGIA (D.M.270/04)</t>
  </si>
  <si>
    <t>FILOLOGIA, LETTERATURE E STORIA DELL' ANTICHITA' (D.M.270/04)</t>
  </si>
  <si>
    <t>Scienze della formazione, psicologia, comunicazione</t>
  </si>
  <si>
    <t>SCIENZE DELLA COMUNICAZIONE (D.M.270/04)</t>
  </si>
  <si>
    <t>SCIENZE DELLA COMUNICAZIONE E DELL'ANIMAZIONE SOCIO-CULTURALE (D.M. 270/04)</t>
  </si>
  <si>
    <t>SCIENZE DELLA COMUNICAZIONE NELLE ORGANIZZAZIONI (D.M.270/04) - TARANTO</t>
  </si>
  <si>
    <t>SCIENZE DELLA FORMAZIONE (D.M.270/04)</t>
  </si>
  <si>
    <t>SCIENZE DELL'EDUCAZIONE (D.M.270/04)</t>
  </si>
  <si>
    <t>SCIENZE DELL'EDUCAZIONE E DELLA FORMAZIONE</t>
  </si>
  <si>
    <t>SCIENZE DELL'EDUCAZIONE E DELL'ANIMAZIONE SOCIO CULTURALE (D.M.270/04)</t>
  </si>
  <si>
    <t>SCIENZE E TECNICHE PSICOLOGICHE (D.M.270/04)</t>
  </si>
  <si>
    <t>EDUC.PROF.LE NEL CAMPO DEL DISAGIO MINORILE, DEVIANZA E MARGINALITA'</t>
  </si>
  <si>
    <t>EDUC.PROF.NEL CAMPO DEL DIS.MINORILE,DEVIANZA E MARG. (TARANTO)</t>
  </si>
  <si>
    <t>SCIENZE DELLA COMUNICAZIONE</t>
  </si>
  <si>
    <t>SCIENZE DELLA COMUNICAZIONE (TARANTO)</t>
  </si>
  <si>
    <t>SCIENZE E TECNICHE PSICOLOGICHE</t>
  </si>
  <si>
    <t>SCIENZE E TECNOLOGIE DELLA MODA</t>
  </si>
  <si>
    <t>SCIENZE E TECNOLOGIE DELLA MODA (TARANTO)</t>
  </si>
  <si>
    <t>SCIENZE DELLA FORMAZIONE PRIMARIA (D.M.270/04)</t>
  </si>
  <si>
    <t>CONSULENTE PER I SERVIZI ALLA PERSONA E ALLE IMPRESE (D.M.270/04)</t>
  </si>
  <si>
    <t>FORMAZIONE E GESTIONE DELLE RISORSE UMANE</t>
  </si>
  <si>
    <t>INFORMAZIONE E SISTEMI EDITORIALI (D.M.270/04)</t>
  </si>
  <si>
    <t>PROGETTAZIONE E GESTIONE FORMATIVA NELL'ERA DIGITALE (D.M. 270/04)</t>
  </si>
  <si>
    <t>PSICOLOGIA CLINICA (D.M.270/04)</t>
  </si>
  <si>
    <t>SCIENZE DELL'EDUCAZIONE DEGLI ADULTI E DELLA FORMAZIONE CONTINUA (D.M.270/04)</t>
  </si>
  <si>
    <t>SCIENZE DELL'INFORMAZIONE EDITORIALE, PUBBLICA E SOCIALE (D.M.270/04)</t>
  </si>
  <si>
    <t>SCIENZE PEDAGOGICHE (D.M.270/04)</t>
  </si>
  <si>
    <t>COMUNICAZIONE E MULTIMEDIALITA'</t>
  </si>
  <si>
    <t>PROGRAMMAZIONE E GESTIONE DEI SERVIZI EDUCATIVI E FORMATIVI</t>
  </si>
  <si>
    <t>PSICOLOGIA CLINICA DELLO SVILUPPO E DELLE RELAZIONI</t>
  </si>
  <si>
    <t>PSICOLOGIA DELL'ORGANIZZAZIONE E DELLA COMUNICAZIONE</t>
  </si>
  <si>
    <t>SCIENZE DELL'EDUCAZIONE DEGLI ADULTI E FORMAZIONE CONTINUA</t>
  </si>
  <si>
    <t>SCIENZE PEDAGOGICHE</t>
  </si>
  <si>
    <t>Scienze della terra e geoambientali</t>
  </si>
  <si>
    <t>SCIENZE E TECNOLOGIE PER I BENI CULTURALI (D.M.270/04)</t>
  </si>
  <si>
    <t>SCIENZE GEOLOGICHE (D.M.270/04)</t>
  </si>
  <si>
    <t>SCIENZA E TECNOL.DIAGNOSTICA CONSERVAZIONE BENI CULTURALI</t>
  </si>
  <si>
    <t>SCIENZE GEOLOGICHE</t>
  </si>
  <si>
    <t>Laurea magistrale ciclo unico 5 anni</t>
  </si>
  <si>
    <t>CONSERVAZIONE E RESTAURO DEI BENI CULTURALI</t>
  </si>
  <si>
    <t>SCIENZA PER LA DIAGNOSTICA E CONSERVAZIONE DEI BENI CULTURALI (D.M.270/04)</t>
  </si>
  <si>
    <t>SCIENZE GEOLOGICHE E GEOFISICHE (D.M.270/04)</t>
  </si>
  <si>
    <t>SCIENZA E TECNOLOGIE PER L'AMBIENTE E IL TERRITORIO</t>
  </si>
  <si>
    <t>Scienze economiche e metodi matematici</t>
  </si>
  <si>
    <t>ECONOMIA E COMMERCIO (D.M.270/04)</t>
  </si>
  <si>
    <t>SCIENZE STATISTICHE (D.M.270/04)</t>
  </si>
  <si>
    <t>ECONOMIA E COMMERCIO</t>
  </si>
  <si>
    <t>SCIENZE STATISTICHE ED ECONOMICHE</t>
  </si>
  <si>
    <t>ECONOMIA E COMMERCIO (Laurea Magistrale)</t>
  </si>
  <si>
    <t>ECONOMIA E GESTIONE DELLE AZIENDE E DEI SISTEMI TURISTICI</t>
  </si>
  <si>
    <t>ECONOMIA E STRATEGIE PER I MERCATI INTERNAZIONALI</t>
  </si>
  <si>
    <t>STATISTICA E METODI PER L'ECONOMIA E LA FINANZA</t>
  </si>
  <si>
    <t>STATISTICA PER LE DECISIONI FINANZIARIE E ATTUARIALI (D.M.270/04)</t>
  </si>
  <si>
    <t>STATISTICA PER LE DECISIONI SOCIO-ECONOMICHE E FINANZIARIE</t>
  </si>
  <si>
    <t>Scienze politiche</t>
  </si>
  <si>
    <t>SCIENZE DEL SERVIZIO SOCIALE (D.M.270/04)</t>
  </si>
  <si>
    <t>SCIENZE DELLA AMMINISTRAZIONE PUBBLICA E PRIVATA (D.M.270/04)</t>
  </si>
  <si>
    <t>SCIENZE POLITICHE RELAZIONI INTERNAZIONALI E STUDI EUROPEI (D.M.270/04)</t>
  </si>
  <si>
    <t>IN PACE,DIR. UMANI E COOPER.SVILUPPO NELL'AREA MEDITERRANEA</t>
  </si>
  <si>
    <t>OPERATORI DEI SERVIZI SOCIALI</t>
  </si>
  <si>
    <t>OPERATORI DELLE AMMINISTRAZIONI PUBBLICHE E PRIVATE</t>
  </si>
  <si>
    <t>SCIENZE POLITICHE E SOCIALI</t>
  </si>
  <si>
    <t>SCIENZE POLITICHE,RELAZIONI INTERNAZIONALI E STUDI EUROPEI</t>
  </si>
  <si>
    <t>PROGETTAZIONE DELLE POLITICHE DI INCLUSIONE SOCIALE (D.M.270/04)</t>
  </si>
  <si>
    <t>RELAZIONI INTERNAZIONALI (D.M.270/04)</t>
  </si>
  <si>
    <t>SCIENZE DELLE AMMINISTRAZIONI (D.M.270/04)</t>
  </si>
  <si>
    <t>MANAGEMENT AMMINISTRATIVO</t>
  </si>
  <si>
    <t>RELAZIONI INTERNAZIONALI</t>
  </si>
  <si>
    <t>Scuola di Medicina</t>
  </si>
  <si>
    <t>ODONTOIATRIA E PROTESI DENTARIA</t>
  </si>
  <si>
    <t>Laurea ciclo unico 6 anni DM509</t>
  </si>
  <si>
    <t>MEDICINA E CHIRURGIA</t>
  </si>
  <si>
    <t>ASSISTENZA SANITARIA (D.M. 270/04)</t>
  </si>
  <si>
    <t>DIETISTICA (D.M. 270/04)</t>
  </si>
  <si>
    <t>EDUCAZIONE PROFESSIONALE (D.M. 270/04)</t>
  </si>
  <si>
    <t>FISIOTERAPIA (D.M. 270/04)</t>
  </si>
  <si>
    <t>IGIENE DENTALE (D.M. 270/04)</t>
  </si>
  <si>
    <t>INFERMIERISTICA (D.M. 270/04)</t>
  </si>
  <si>
    <t>LOGOPEDIA (D.M.270/04)</t>
  </si>
  <si>
    <t>ORTOTTICA ED ASSISTENZA OFTALMOLOGICA (D.M.270/04)</t>
  </si>
  <si>
    <t>OSTETRICIA (D.M.270/04)</t>
  </si>
  <si>
    <t>SCIENZE DELLE ATTIVITA' MOTORIE E SPORTIVE (D.M.270/04)</t>
  </si>
  <si>
    <t>TECNICHE AUDIOMETRICHE (D.M.270/04)</t>
  </si>
  <si>
    <t>TECNICHE AUDIOPROTESICHE  (D.M.270/04)</t>
  </si>
  <si>
    <t>TECNICHE DELLA PREV.NELL'AMBIENTE E NEI LUOGHI DI LAVORO (D.M.270/04)</t>
  </si>
  <si>
    <t>TECNICHE DELLA RIABILITAZIONE PSICHIATRICA (D.M.270/04)</t>
  </si>
  <si>
    <t>TECNICHE DI FISIOPATOLOGIA CARDIOCIRCOLATORIA E PERFUSIONE CARDIOVASCOLARE (D.M. 270/04)</t>
  </si>
  <si>
    <t>TECNICHE DI LABORATORIO BIOMEDICO (D.M.270/04)</t>
  </si>
  <si>
    <t>TECNICHE DI NEUROFISIOPATOLOGIA (D.M.270/04)</t>
  </si>
  <si>
    <t>TECNICHE DI RADIOLOGIA MEDICA, PER IMMAGINI E RADIOTERAPIA (D.M. 270/04)</t>
  </si>
  <si>
    <t>ASSISTENZA SANITARIA</t>
  </si>
  <si>
    <t>DIETISTICA</t>
  </si>
  <si>
    <t>EDUCAZIONE PROFESSIONALE</t>
  </si>
  <si>
    <t>FISIOTERAPIA</t>
  </si>
  <si>
    <t>IGIENE DENTALE</t>
  </si>
  <si>
    <t>INFERMIERISTICA</t>
  </si>
  <si>
    <t>LOGOPEDIA</t>
  </si>
  <si>
    <t>ORTOTTICA ED ASSISTENZA OFTALMOLOGICA</t>
  </si>
  <si>
    <t>OSTETRICIA</t>
  </si>
  <si>
    <t>TECNICHE AUDIOMETRICHE</t>
  </si>
  <si>
    <t>TECNICHE AUDIOPROTESICHE</t>
  </si>
  <si>
    <t>TECNICHE DELLA PREV.NELL'AMBIENTE E NEI LUOGHI DI LAVORO</t>
  </si>
  <si>
    <t>TECNICHE DELLA RIABILITAZIONE PSICHIATRICA</t>
  </si>
  <si>
    <t>TECNICHE DI FISIOPATOL.CARDIOCIRCOL.E PERFUSIONE CARDIOVASCOLARE</t>
  </si>
  <si>
    <t>TECNICHE DI LABORATORIO BIOMEDICO</t>
  </si>
  <si>
    <t>TECNICHE DI NEUROFISIOPATOLOGIA</t>
  </si>
  <si>
    <t>TECNICHE DI RADIOLOGIA MEDICA,PER IMMAGINI E RADIOTERAPIA</t>
  </si>
  <si>
    <t>Laurea magistrale ciclo unico 6 anni DM270</t>
  </si>
  <si>
    <t>MEDICINA E CHIRURGIA - BARI ENGLISH MEDICAL CURRICULUM (D.M.270/04)</t>
  </si>
  <si>
    <t>MEDICINA E CHIRURGIA (D.M.270/04)</t>
  </si>
  <si>
    <t>ODONTOIATRIA E PROTESI DENTARIA (D.M.270/04)</t>
  </si>
  <si>
    <t>SCIENZE DELLE PROFESSIONI SANITARIE DELLA PREVENZIONE (D.M. 270/04)</t>
  </si>
  <si>
    <t>SCIENZE INFERMIERISTICHE ED OSTETRICHE (D.M.270/04)</t>
  </si>
  <si>
    <t>Studi aziendali e giusprivatistici</t>
  </si>
  <si>
    <t>ECONOMIA AZIENDALE (D.M.270/04)</t>
  </si>
  <si>
    <t>ECONOMIA AZIENDALE (D.M.270/04) (BRINDISI)</t>
  </si>
  <si>
    <t>MARKETING E COMUNICAZIONE D'AZIENDA (D.M.270/04)</t>
  </si>
  <si>
    <t>ECONOMIA AZIENDALE</t>
  </si>
  <si>
    <t>ECONOMIA AZIENDALE (BRINDISI)</t>
  </si>
  <si>
    <t>MARKETING E COMUNICAZIONE</t>
  </si>
  <si>
    <t>CONSULENZA PROFESSIONALE PER LE AZIENDE (D.M.270/04)</t>
  </si>
  <si>
    <t>ECONOMIA DEGLI INTERMEDIARI E DEI MERCATI FINANZIARI (D.M.270/04)</t>
  </si>
  <si>
    <t>ECONOMIA E GESTIONE DELLE AZIENDE E DEI SERVIZI TURISTICI</t>
  </si>
  <si>
    <t>ECONOMIA E MANAGEMENT (D.M.270/04)</t>
  </si>
  <si>
    <t>MARKETING (D.M.270/04)</t>
  </si>
  <si>
    <t>AMMINISTRAZIONE E CONSULENZA AZIENDALE</t>
  </si>
  <si>
    <t>CONSULENZA PROFESSIONALE PER LE AZIENDE</t>
  </si>
  <si>
    <t>ECONOMIA E MANAGEMENT</t>
  </si>
  <si>
    <t>MARKETING</t>
  </si>
  <si>
    <t xml:space="preserve">Totale LAUREATI dei soli corsi D.M. 509/1999, D.M. 270/2004 </t>
  </si>
  <si>
    <t>Percentuali IC e FC sul totale</t>
  </si>
  <si>
    <t>Fonte: elaborazioni DAFG-Area Analisi statistiche, studi e programmazione (dott. Massimo IAQUINTA) su dati MIUR-CINECA, Osservatorio Studenti Didattica a settembre 2015</t>
  </si>
  <si>
    <t>Trattasi dei cds con corsi attivi in Offerta formativa dal 2011-12 al 2014-15. Indicati in verde i corsi presenti nella nuova OFFF 2015-16; solo quelli già presenti nella offerta formativa dell'anno precedente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</si>
</sst>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_ ;\-#,##0.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4"/>
      <color indexed="8"/>
      <name val="Arial Narrow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Narrow"/>
      <family val="2"/>
    </font>
    <font>
      <i/>
      <sz val="11"/>
      <color indexed="8"/>
      <name val="Arial"/>
      <family val="2"/>
    </font>
    <font>
      <i/>
      <sz val="10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sz val="14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 Narrow"/>
      <family val="2"/>
    </font>
    <font>
      <i/>
      <sz val="11"/>
      <color theme="1"/>
      <name val="Arial"/>
      <family val="2"/>
    </font>
    <font>
      <i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0" fontId="46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vertical="center"/>
    </xf>
    <xf numFmtId="0" fontId="47" fillId="0" borderId="18" xfId="0" applyFont="1" applyFill="1" applyBorder="1" applyAlignment="1">
      <alignment vertical="center"/>
    </xf>
    <xf numFmtId="0" fontId="47" fillId="0" borderId="19" xfId="0" applyFont="1" applyFill="1" applyBorder="1" applyAlignment="1">
      <alignment vertical="center"/>
    </xf>
    <xf numFmtId="0" fontId="47" fillId="0" borderId="20" xfId="0" applyFont="1" applyFill="1" applyBorder="1" applyAlignment="1">
      <alignment vertical="center"/>
    </xf>
    <xf numFmtId="0" fontId="47" fillId="0" borderId="20" xfId="0" applyFont="1" applyFill="1" applyBorder="1" applyAlignment="1">
      <alignment/>
    </xf>
    <xf numFmtId="0" fontId="48" fillId="33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vertical="center" wrapText="1"/>
    </xf>
    <xf numFmtId="0" fontId="47" fillId="0" borderId="23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 wrapText="1"/>
    </xf>
    <xf numFmtId="0" fontId="46" fillId="4" borderId="22" xfId="0" applyFont="1" applyFill="1" applyBorder="1" applyAlignment="1">
      <alignment vertical="center" wrapText="1"/>
    </xf>
    <xf numFmtId="0" fontId="49" fillId="4" borderId="22" xfId="0" applyNumberFormat="1" applyFont="1" applyFill="1" applyBorder="1" applyAlignment="1">
      <alignment horizontal="center" vertical="center" wrapText="1"/>
    </xf>
    <xf numFmtId="0" fontId="49" fillId="4" borderId="22" xfId="0" applyFont="1" applyFill="1" applyBorder="1" applyAlignment="1">
      <alignment horizontal="center" vertical="center" wrapText="1"/>
    </xf>
    <xf numFmtId="0" fontId="46" fillId="4" borderId="20" xfId="0" applyFont="1" applyFill="1" applyBorder="1" applyAlignment="1">
      <alignment horizontal="left" vertical="center" wrapText="1"/>
    </xf>
    <xf numFmtId="164" fontId="50" fillId="0" borderId="23" xfId="43" applyNumberFormat="1" applyFont="1" applyFill="1" applyBorder="1" applyAlignment="1">
      <alignment horizontal="right" vertical="center" wrapText="1"/>
    </xf>
    <xf numFmtId="164" fontId="50" fillId="0" borderId="22" xfId="43" applyNumberFormat="1" applyFont="1" applyFill="1" applyBorder="1" applyAlignment="1">
      <alignment horizontal="right" vertical="center" wrapText="1"/>
    </xf>
    <xf numFmtId="164" fontId="50" fillId="0" borderId="25" xfId="43" applyNumberFormat="1" applyFont="1" applyFill="1" applyBorder="1" applyAlignment="1">
      <alignment horizontal="right" vertical="center" wrapText="1"/>
    </xf>
    <xf numFmtId="0" fontId="49" fillId="0" borderId="22" xfId="0" applyNumberFormat="1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left" vertical="center" wrapText="1"/>
    </xf>
    <xf numFmtId="164" fontId="46" fillId="0" borderId="0" xfId="0" applyNumberFormat="1" applyFont="1" applyFill="1" applyBorder="1" applyAlignment="1">
      <alignment vertical="center"/>
    </xf>
    <xf numFmtId="0" fontId="47" fillId="4" borderId="22" xfId="0" applyNumberFormat="1" applyFont="1" applyFill="1" applyBorder="1" applyAlignment="1" quotePrefix="1">
      <alignment horizontal="center" vertical="center"/>
    </xf>
    <xf numFmtId="0" fontId="47" fillId="4" borderId="20" xfId="0" applyFont="1" applyFill="1" applyBorder="1" applyAlignment="1" quotePrefix="1">
      <alignment horizontal="left" vertical="center" wrapText="1"/>
    </xf>
    <xf numFmtId="0" fontId="51" fillId="4" borderId="22" xfId="0" applyFont="1" applyFill="1" applyBorder="1" applyAlignment="1">
      <alignment horizontal="left" vertical="center" wrapText="1"/>
    </xf>
    <xf numFmtId="0" fontId="47" fillId="4" borderId="22" xfId="0" applyNumberFormat="1" applyFont="1" applyFill="1" applyBorder="1" applyAlignment="1">
      <alignment horizontal="center" vertical="center" wrapText="1"/>
    </xf>
    <xf numFmtId="0" fontId="51" fillId="4" borderId="20" xfId="0" applyFont="1" applyFill="1" applyBorder="1" applyAlignment="1">
      <alignment horizontal="left" vertical="center" wrapText="1"/>
    </xf>
    <xf numFmtId="0" fontId="51" fillId="4" borderId="20" xfId="0" applyFont="1" applyFill="1" applyBorder="1" applyAlignment="1" quotePrefix="1">
      <alignment horizontal="left" vertical="center" wrapText="1"/>
    </xf>
    <xf numFmtId="0" fontId="47" fillId="0" borderId="22" xfId="0" applyNumberFormat="1" applyFont="1" applyFill="1" applyBorder="1" applyAlignment="1" quotePrefix="1">
      <alignment horizontal="center" vertical="center"/>
    </xf>
    <xf numFmtId="0" fontId="47" fillId="0" borderId="20" xfId="0" applyFont="1" applyFill="1" applyBorder="1" applyAlignment="1" quotePrefix="1">
      <alignment horizontal="left" vertical="center" wrapText="1"/>
    </xf>
    <xf numFmtId="164" fontId="50" fillId="0" borderId="26" xfId="43" applyNumberFormat="1" applyFont="1" applyFill="1" applyBorder="1" applyAlignment="1">
      <alignment horizontal="right" vertical="center" wrapText="1"/>
    </xf>
    <xf numFmtId="164" fontId="50" fillId="0" borderId="27" xfId="43" applyNumberFormat="1" applyFont="1" applyFill="1" applyBorder="1" applyAlignment="1">
      <alignment horizontal="right" vertical="center" wrapText="1"/>
    </xf>
    <xf numFmtId="164" fontId="50" fillId="0" borderId="28" xfId="43" applyNumberFormat="1" applyFont="1" applyFill="1" applyBorder="1" applyAlignment="1">
      <alignment horizontal="right" vertical="center" wrapText="1"/>
    </xf>
    <xf numFmtId="0" fontId="49" fillId="0" borderId="16" xfId="0" applyFont="1" applyFill="1" applyBorder="1" applyAlignment="1">
      <alignment vertical="center" wrapText="1"/>
    </xf>
    <xf numFmtId="0" fontId="51" fillId="0" borderId="16" xfId="0" applyNumberFormat="1" applyFont="1" applyFill="1" applyBorder="1" applyAlignment="1" quotePrefix="1">
      <alignment horizontal="center" vertical="center"/>
    </xf>
    <xf numFmtId="0" fontId="46" fillId="0" borderId="16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 quotePrefix="1">
      <alignment horizontal="left" vertical="center" wrapText="1"/>
    </xf>
    <xf numFmtId="0" fontId="52" fillId="0" borderId="0" xfId="0" applyFont="1" applyFill="1" applyBorder="1" applyAlignment="1">
      <alignment vertical="center" wrapText="1"/>
    </xf>
    <xf numFmtId="0" fontId="53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165" fontId="54" fillId="0" borderId="29" xfId="43" applyNumberFormat="1" applyFont="1" applyFill="1" applyBorder="1" applyAlignment="1">
      <alignment vertical="center"/>
    </xf>
    <xf numFmtId="165" fontId="54" fillId="0" borderId="30" xfId="0" applyNumberFormat="1" applyFont="1" applyFill="1" applyBorder="1" applyAlignment="1">
      <alignment vertical="center" wrapText="1"/>
    </xf>
    <xf numFmtId="165" fontId="54" fillId="0" borderId="30" xfId="43" applyNumberFormat="1" applyFont="1" applyFill="1" applyBorder="1" applyAlignment="1">
      <alignment vertical="center"/>
    </xf>
    <xf numFmtId="165" fontId="54" fillId="0" borderId="31" xfId="43" applyNumberFormat="1" applyFont="1" applyFill="1" applyBorder="1" applyAlignment="1">
      <alignment vertical="center"/>
    </xf>
    <xf numFmtId="165" fontId="54" fillId="0" borderId="29" xfId="0" applyNumberFormat="1" applyFont="1" applyFill="1" applyBorder="1" applyAlignment="1">
      <alignment vertical="center" wrapText="1"/>
    </xf>
    <xf numFmtId="0" fontId="55" fillId="0" borderId="22" xfId="0" applyFont="1" applyBorder="1" applyAlignment="1">
      <alignment vertical="center"/>
    </xf>
    <xf numFmtId="165" fontId="54" fillId="34" borderId="32" xfId="43" applyNumberFormat="1" applyFont="1" applyFill="1" applyBorder="1" applyAlignment="1">
      <alignment vertical="center"/>
    </xf>
    <xf numFmtId="165" fontId="54" fillId="34" borderId="33" xfId="0" applyNumberFormat="1" applyFont="1" applyFill="1" applyBorder="1" applyAlignment="1">
      <alignment vertical="center" wrapText="1"/>
    </xf>
    <xf numFmtId="166" fontId="56" fillId="0" borderId="27" xfId="43" applyNumberFormat="1" applyFont="1" applyFill="1" applyBorder="1" applyAlignment="1">
      <alignment vertical="center"/>
    </xf>
    <xf numFmtId="165" fontId="57" fillId="34" borderId="33" xfId="43" applyNumberFormat="1" applyFont="1" applyFill="1" applyBorder="1" applyAlignment="1">
      <alignment vertical="center"/>
    </xf>
    <xf numFmtId="165" fontId="57" fillId="34" borderId="33" xfId="0" applyNumberFormat="1" applyFont="1" applyFill="1" applyBorder="1" applyAlignment="1">
      <alignment vertical="center" wrapText="1"/>
    </xf>
    <xf numFmtId="166" fontId="56" fillId="0" borderId="28" xfId="43" applyNumberFormat="1" applyFont="1" applyFill="1" applyBorder="1" applyAlignment="1">
      <alignment vertical="center"/>
    </xf>
    <xf numFmtId="0" fontId="5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0" xfId="0" applyFont="1" applyBorder="1" applyAlignment="1">
      <alignment vertical="center"/>
    </xf>
    <xf numFmtId="1" fontId="46" fillId="0" borderId="0" xfId="0" applyNumberFormat="1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"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ssimo\Documents\DAFG\Statistiche%20studenti\Dati%20Elab%20Sua2015_16\MASTER_Iscritti%20Primo%20anno_Immatricolati%20da%202011-12%20a14-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ssimo\Documents\DAFG\Statistiche%20studenti\Dati%20Elab%20Sua2015_16\tabANNO%20PREC\Tab%209%20-%20laureat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ssimo\Documents\DAFG\Statistiche%20studenti\Dati%20Elab%20Sua2015_16\MASTER_IscrittiTOTALIda%20201-12%20a14-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 e Immatric anno prec "/>
      <sheetName val="Iscr e Immatric master"/>
      <sheetName val="Tab1_isc1+imm"/>
      <sheetName val="Tab2_isc1dipl"/>
      <sheetName val="Tab3_isc1votodipl"/>
      <sheetName val="Tab4_isc1resid"/>
      <sheetName val="xcalcVotoDipl"/>
    </sheetNames>
    <sheetDataSet>
      <sheetData sheetId="5">
        <row r="4">
          <cell r="B4">
            <v>7742</v>
          </cell>
          <cell r="C4" t="str">
            <v>Laurea</v>
          </cell>
          <cell r="D4" t="str">
            <v>SI</v>
          </cell>
        </row>
        <row r="5">
          <cell r="B5">
            <v>7750</v>
          </cell>
          <cell r="C5" t="str">
            <v>Laurea</v>
          </cell>
          <cell r="D5" t="str">
            <v>SI</v>
          </cell>
        </row>
        <row r="6">
          <cell r="B6">
            <v>8747</v>
          </cell>
          <cell r="C6" t="str">
            <v>Laurea magistrale</v>
          </cell>
          <cell r="D6" t="str">
            <v>SI</v>
          </cell>
        </row>
        <row r="7">
          <cell r="B7">
            <v>8746</v>
          </cell>
          <cell r="C7" t="str">
            <v>Laurea magistrale</v>
          </cell>
          <cell r="D7" t="str">
            <v>SI</v>
          </cell>
        </row>
        <row r="8">
          <cell r="B8">
            <v>7598</v>
          </cell>
          <cell r="C8" t="str">
            <v>Laurea</v>
          </cell>
          <cell r="D8" t="str">
            <v>SI</v>
          </cell>
        </row>
        <row r="9">
          <cell r="B9">
            <v>7599</v>
          </cell>
          <cell r="C9" t="str">
            <v>Laurea</v>
          </cell>
          <cell r="D9" t="str">
            <v>NO</v>
          </cell>
        </row>
        <row r="10">
          <cell r="B10">
            <v>8748</v>
          </cell>
          <cell r="C10" t="str">
            <v>Laurea magistrale</v>
          </cell>
          <cell r="D10" t="str">
            <v>SI</v>
          </cell>
        </row>
        <row r="11">
          <cell r="B11">
            <v>8583</v>
          </cell>
          <cell r="C11" t="str">
            <v>Laurea magistrale</v>
          </cell>
          <cell r="D11" t="str">
            <v>SI</v>
          </cell>
        </row>
        <row r="12">
          <cell r="B12">
            <v>8584</v>
          </cell>
          <cell r="C12" t="str">
            <v>Laurea magistrale</v>
          </cell>
          <cell r="D12" t="str">
            <v>SI</v>
          </cell>
        </row>
        <row r="13">
          <cell r="B13">
            <v>8749</v>
          </cell>
          <cell r="C13" t="str">
            <v>Laurea magistrale</v>
          </cell>
          <cell r="D13" t="str">
            <v>SI</v>
          </cell>
        </row>
        <row r="14">
          <cell r="B14">
            <v>7743</v>
          </cell>
          <cell r="C14" t="str">
            <v>Laurea</v>
          </cell>
          <cell r="D14" t="str">
            <v>SI</v>
          </cell>
        </row>
        <row r="15">
          <cell r="B15">
            <v>7893</v>
          </cell>
          <cell r="C15" t="str">
            <v>Laurea</v>
          </cell>
          <cell r="D15" t="str">
            <v>SI</v>
          </cell>
        </row>
        <row r="16">
          <cell r="B16">
            <v>8750</v>
          </cell>
          <cell r="C16" t="str">
            <v>Laurea magistrale</v>
          </cell>
          <cell r="D16" t="str">
            <v>SI</v>
          </cell>
        </row>
        <row r="17">
          <cell r="B17">
            <v>8752</v>
          </cell>
          <cell r="C17" t="str">
            <v>Laurea magistrale</v>
          </cell>
          <cell r="D17" t="str">
            <v>SI</v>
          </cell>
        </row>
        <row r="18">
          <cell r="B18">
            <v>7173</v>
          </cell>
          <cell r="C18" t="str">
            <v>Laurea</v>
          </cell>
          <cell r="D18" t="str">
            <v>NO</v>
          </cell>
        </row>
        <row r="19">
          <cell r="B19">
            <v>8172</v>
          </cell>
          <cell r="C19" t="str">
            <v>Laurea magistrale Ciclo Unico 5 anni</v>
          </cell>
          <cell r="D19" t="str">
            <v>SI</v>
          </cell>
        </row>
        <row r="20">
          <cell r="B20">
            <v>8173</v>
          </cell>
          <cell r="C20" t="str">
            <v>Laurea magistrale Ciclo Unico 5 anni</v>
          </cell>
          <cell r="D20" t="str">
            <v>SI</v>
          </cell>
        </row>
        <row r="21">
          <cell r="B21">
            <v>7313</v>
          </cell>
          <cell r="C21" t="str">
            <v>Laurea</v>
          </cell>
          <cell r="D21" t="str">
            <v>SI</v>
          </cell>
        </row>
        <row r="22">
          <cell r="B22">
            <v>7315</v>
          </cell>
          <cell r="C22" t="str">
            <v>Laurea</v>
          </cell>
          <cell r="D22" t="str">
            <v>SI</v>
          </cell>
        </row>
        <row r="23">
          <cell r="B23">
            <v>8313</v>
          </cell>
          <cell r="C23" t="str">
            <v>Laurea magistrale</v>
          </cell>
          <cell r="D23" t="str">
            <v>NO</v>
          </cell>
        </row>
        <row r="24">
          <cell r="B24">
            <v>8317</v>
          </cell>
          <cell r="C24" t="str">
            <v>Laurea magistrale</v>
          </cell>
          <cell r="D24" t="str">
            <v>SI</v>
          </cell>
        </row>
        <row r="25">
          <cell r="B25">
            <v>8318</v>
          </cell>
          <cell r="C25" t="str">
            <v>Laurea magistrale</v>
          </cell>
          <cell r="D25" t="str">
            <v>NO</v>
          </cell>
        </row>
        <row r="26">
          <cell r="B26">
            <v>8013</v>
          </cell>
          <cell r="C26" t="str">
            <v>Laurea magistrale</v>
          </cell>
          <cell r="D26" t="str">
            <v>SI</v>
          </cell>
        </row>
        <row r="27">
          <cell r="B27">
            <v>7222</v>
          </cell>
          <cell r="C27" t="str">
            <v>Laurea</v>
          </cell>
          <cell r="D27" t="str">
            <v>SI</v>
          </cell>
        </row>
        <row r="28">
          <cell r="B28">
            <v>7223</v>
          </cell>
          <cell r="C28" t="str">
            <v>Laurea</v>
          </cell>
          <cell r="D28" t="str">
            <v>SI</v>
          </cell>
        </row>
        <row r="29">
          <cell r="B29">
            <v>6001</v>
          </cell>
          <cell r="C29" t="str">
            <v>Laurea magistrale Ciclo Unico 5 anni</v>
          </cell>
          <cell r="D29" t="str">
            <v>SI</v>
          </cell>
        </row>
        <row r="30">
          <cell r="B30">
            <v>6002</v>
          </cell>
          <cell r="C30" t="str">
            <v>Laurea magistrale Ciclo Unico 5 anni</v>
          </cell>
          <cell r="D30" t="str">
            <v>SI</v>
          </cell>
        </row>
        <row r="31">
          <cell r="B31">
            <v>7746</v>
          </cell>
          <cell r="C31" t="str">
            <v>Laurea</v>
          </cell>
          <cell r="D31" t="str">
            <v>SI</v>
          </cell>
        </row>
        <row r="32">
          <cell r="B32">
            <v>7912</v>
          </cell>
          <cell r="C32" t="str">
            <v>Laurea</v>
          </cell>
          <cell r="D32" t="str">
            <v>NO</v>
          </cell>
        </row>
        <row r="33">
          <cell r="B33">
            <v>7748</v>
          </cell>
          <cell r="C33" t="str">
            <v>Laurea</v>
          </cell>
          <cell r="D33" t="str">
            <v>NO</v>
          </cell>
        </row>
        <row r="34">
          <cell r="B34">
            <v>7892</v>
          </cell>
          <cell r="C34" t="str">
            <v>Laurea</v>
          </cell>
          <cell r="D34" t="str">
            <v>SI</v>
          </cell>
        </row>
        <row r="35">
          <cell r="B35">
            <v>7749</v>
          </cell>
          <cell r="C35" t="str">
            <v>Laurea</v>
          </cell>
          <cell r="D35" t="str">
            <v>SI</v>
          </cell>
        </row>
        <row r="36">
          <cell r="B36">
            <v>8744</v>
          </cell>
          <cell r="C36" t="str">
            <v>Laurea magistrale</v>
          </cell>
          <cell r="D36" t="str">
            <v>SI</v>
          </cell>
        </row>
        <row r="37">
          <cell r="B37">
            <v>7744</v>
          </cell>
          <cell r="C37" t="str">
            <v>Laurea</v>
          </cell>
          <cell r="D37" t="str">
            <v>SI</v>
          </cell>
        </row>
        <row r="38">
          <cell r="B38">
            <v>7745</v>
          </cell>
          <cell r="C38" t="str">
            <v>Laurea</v>
          </cell>
          <cell r="D38" t="str">
            <v>SI</v>
          </cell>
        </row>
        <row r="39">
          <cell r="B39">
            <v>8743</v>
          </cell>
          <cell r="C39" t="str">
            <v>Laurea magistrale</v>
          </cell>
          <cell r="D39" t="str">
            <v>SI</v>
          </cell>
        </row>
        <row r="40">
          <cell r="B40">
            <v>7113</v>
          </cell>
          <cell r="C40" t="str">
            <v>Laurea</v>
          </cell>
          <cell r="D40" t="str">
            <v>SI</v>
          </cell>
        </row>
        <row r="41">
          <cell r="B41">
            <v>7282</v>
          </cell>
          <cell r="C41" t="str">
            <v>Laurea</v>
          </cell>
          <cell r="D41" t="str">
            <v>NO</v>
          </cell>
        </row>
        <row r="42">
          <cell r="B42">
            <v>7894</v>
          </cell>
          <cell r="C42" t="str">
            <v>Laurea</v>
          </cell>
          <cell r="D42" t="str">
            <v>SI</v>
          </cell>
        </row>
        <row r="43">
          <cell r="B43">
            <v>8122</v>
          </cell>
          <cell r="C43" t="str">
            <v>Laurea magistrale</v>
          </cell>
          <cell r="D43" t="str">
            <v>SI</v>
          </cell>
        </row>
        <row r="44">
          <cell r="B44">
            <v>6003</v>
          </cell>
          <cell r="C44" t="str">
            <v>Laurea magistrale Ciclo Unico 5 anni</v>
          </cell>
          <cell r="D44" t="str">
            <v>SI</v>
          </cell>
        </row>
        <row r="45">
          <cell r="B45">
            <v>7413</v>
          </cell>
          <cell r="C45" t="str">
            <v>Laurea</v>
          </cell>
          <cell r="D45" t="str">
            <v>SI</v>
          </cell>
        </row>
        <row r="46">
          <cell r="B46">
            <v>7412</v>
          </cell>
          <cell r="C46" t="str">
            <v>Laurea</v>
          </cell>
          <cell r="D46" t="str">
            <v>SI</v>
          </cell>
        </row>
        <row r="47">
          <cell r="B47">
            <v>7314</v>
          </cell>
          <cell r="C47" t="str">
            <v>Laurea</v>
          </cell>
          <cell r="D47" t="str">
            <v>SI</v>
          </cell>
        </row>
        <row r="48">
          <cell r="B48">
            <v>8314</v>
          </cell>
          <cell r="C48" t="str">
            <v>Laurea magistrale</v>
          </cell>
          <cell r="D48" t="str">
            <v>SI</v>
          </cell>
        </row>
        <row r="49">
          <cell r="B49">
            <v>8422</v>
          </cell>
          <cell r="C49" t="str">
            <v>Laurea magistrale</v>
          </cell>
          <cell r="D49" t="str">
            <v>SI</v>
          </cell>
        </row>
        <row r="50">
          <cell r="B50">
            <v>8424</v>
          </cell>
          <cell r="C50" t="str">
            <v>Laurea magistrale</v>
          </cell>
          <cell r="D50" t="str">
            <v>NO</v>
          </cell>
        </row>
        <row r="51">
          <cell r="B51">
            <v>8316</v>
          </cell>
          <cell r="C51" t="str">
            <v>Laurea magistrale</v>
          </cell>
          <cell r="D51" t="str">
            <v>NO</v>
          </cell>
        </row>
        <row r="52">
          <cell r="B52">
            <v>8319</v>
          </cell>
          <cell r="C52" t="str">
            <v>Laurea magistrale</v>
          </cell>
          <cell r="D52" t="str">
            <v>SI</v>
          </cell>
        </row>
        <row r="53">
          <cell r="B53">
            <v>8423</v>
          </cell>
          <cell r="C53" t="str">
            <v>Laurea magistrale</v>
          </cell>
          <cell r="D53" t="str">
            <v>SI</v>
          </cell>
        </row>
        <row r="54">
          <cell r="B54">
            <v>7752</v>
          </cell>
          <cell r="C54" t="str">
            <v>Laurea</v>
          </cell>
          <cell r="D54" t="str">
            <v>SI</v>
          </cell>
        </row>
        <row r="55">
          <cell r="B55">
            <v>8745</v>
          </cell>
          <cell r="C55" t="str">
            <v>Laurea magistrale</v>
          </cell>
          <cell r="D55" t="str">
            <v>SI</v>
          </cell>
        </row>
        <row r="56">
          <cell r="B56">
            <v>7962</v>
          </cell>
          <cell r="C56" t="str">
            <v>Laurea</v>
          </cell>
          <cell r="D56" t="str">
            <v>SI</v>
          </cell>
        </row>
        <row r="57">
          <cell r="B57">
            <v>8963</v>
          </cell>
          <cell r="C57" t="str">
            <v>Laurea magistrale</v>
          </cell>
          <cell r="D57" t="str">
            <v>SI</v>
          </cell>
        </row>
        <row r="58">
          <cell r="B58">
            <v>8962</v>
          </cell>
          <cell r="C58" t="str">
            <v>Laurea magistrale Ciclo Unico 5 anni</v>
          </cell>
          <cell r="D58" t="str">
            <v>SI</v>
          </cell>
        </row>
        <row r="59">
          <cell r="B59">
            <v>7001</v>
          </cell>
          <cell r="C59" t="str">
            <v>Laurea</v>
          </cell>
          <cell r="D59" t="str">
            <v>SI</v>
          </cell>
        </row>
        <row r="60">
          <cell r="B60">
            <v>7005</v>
          </cell>
          <cell r="C60" t="str">
            <v>Laurea</v>
          </cell>
          <cell r="D60" t="str">
            <v>SI</v>
          </cell>
        </row>
        <row r="61">
          <cell r="B61">
            <v>8007</v>
          </cell>
          <cell r="C61" t="str">
            <v>Laurea magistrale</v>
          </cell>
          <cell r="D61" t="str">
            <v>SI</v>
          </cell>
        </row>
        <row r="62">
          <cell r="B62">
            <v>7003</v>
          </cell>
          <cell r="C62" t="str">
            <v>Laurea</v>
          </cell>
          <cell r="D62" t="str">
            <v>SI</v>
          </cell>
        </row>
        <row r="63">
          <cell r="B63">
            <v>8585</v>
          </cell>
          <cell r="C63" t="str">
            <v>Laurea magistrale</v>
          </cell>
          <cell r="D63" t="str">
            <v>SI</v>
          </cell>
        </row>
        <row r="64">
          <cell r="B64">
            <v>8002</v>
          </cell>
          <cell r="C64" t="str">
            <v>Laurea magistrale</v>
          </cell>
          <cell r="D64" t="str">
            <v>SI</v>
          </cell>
        </row>
        <row r="65">
          <cell r="B65">
            <v>8004</v>
          </cell>
          <cell r="C65" t="str">
            <v>Laurea magistrale</v>
          </cell>
          <cell r="D65" t="str">
            <v>SI</v>
          </cell>
        </row>
        <row r="66">
          <cell r="B66">
            <v>7312</v>
          </cell>
          <cell r="C66" t="str">
            <v>Laurea</v>
          </cell>
          <cell r="D66" t="str">
            <v>SI</v>
          </cell>
        </row>
        <row r="67">
          <cell r="B67">
            <v>8392</v>
          </cell>
          <cell r="C67" t="str">
            <v>Laurea</v>
          </cell>
          <cell r="D67" t="str">
            <v>NO</v>
          </cell>
        </row>
        <row r="68">
          <cell r="B68">
            <v>8312</v>
          </cell>
          <cell r="C68" t="str">
            <v>Laurea magistrale</v>
          </cell>
          <cell r="D68" t="str">
            <v>SI</v>
          </cell>
        </row>
        <row r="69">
          <cell r="B69">
            <v>8315</v>
          </cell>
          <cell r="C69" t="str">
            <v>Laurea magistrale</v>
          </cell>
          <cell r="D69" t="str">
            <v>SI</v>
          </cell>
        </row>
        <row r="70">
          <cell r="B70">
            <v>7624</v>
          </cell>
          <cell r="C70" t="str">
            <v>Laurea</v>
          </cell>
          <cell r="D70" t="str">
            <v>SI</v>
          </cell>
        </row>
        <row r="71">
          <cell r="B71">
            <v>7626</v>
          </cell>
          <cell r="C71" t="str">
            <v>Laurea</v>
          </cell>
          <cell r="D71" t="str">
            <v>NO</v>
          </cell>
        </row>
        <row r="72">
          <cell r="B72">
            <v>7623</v>
          </cell>
          <cell r="C72" t="str">
            <v>Laurea</v>
          </cell>
          <cell r="D72" t="str">
            <v>NO</v>
          </cell>
        </row>
        <row r="73">
          <cell r="B73">
            <v>7622</v>
          </cell>
          <cell r="C73" t="str">
            <v>Laurea</v>
          </cell>
          <cell r="D73" t="str">
            <v>NO</v>
          </cell>
        </row>
        <row r="74">
          <cell r="B74">
            <v>8966</v>
          </cell>
          <cell r="C74" t="str">
            <v>Laurea</v>
          </cell>
          <cell r="D74" t="str">
            <v>SI</v>
          </cell>
        </row>
        <row r="75">
          <cell r="B75">
            <v>7625</v>
          </cell>
          <cell r="C75" t="str">
            <v>Laurea</v>
          </cell>
          <cell r="D75" t="str">
            <v>SI</v>
          </cell>
        </row>
        <row r="76">
          <cell r="B76">
            <v>8605</v>
          </cell>
          <cell r="C76" t="str">
            <v>Laurea magistrale</v>
          </cell>
          <cell r="D76" t="str">
            <v>NO</v>
          </cell>
        </row>
        <row r="77">
          <cell r="B77">
            <v>8014</v>
          </cell>
          <cell r="C77" t="str">
            <v>Laurea magistrale</v>
          </cell>
          <cell r="D77" t="str">
            <v>SI</v>
          </cell>
        </row>
        <row r="78">
          <cell r="B78">
            <v>8608</v>
          </cell>
          <cell r="C78" t="str">
            <v>Laurea magistrale</v>
          </cell>
          <cell r="D78" t="str">
            <v>NO</v>
          </cell>
        </row>
        <row r="79">
          <cell r="B79">
            <v>8603</v>
          </cell>
          <cell r="C79" t="str">
            <v>Laurea magistrale</v>
          </cell>
          <cell r="D79" t="str">
            <v>SI</v>
          </cell>
        </row>
        <row r="80">
          <cell r="B80">
            <v>8601</v>
          </cell>
          <cell r="C80" t="str">
            <v>Laurea magistrale</v>
          </cell>
          <cell r="D80" t="str">
            <v>NO</v>
          </cell>
        </row>
        <row r="81">
          <cell r="B81">
            <v>8607</v>
          </cell>
          <cell r="C81" t="str">
            <v>Laurea magistrale</v>
          </cell>
          <cell r="D81" t="str">
            <v>SI</v>
          </cell>
        </row>
        <row r="82">
          <cell r="B82">
            <v>8604</v>
          </cell>
          <cell r="C82" t="str">
            <v>Laurea magistrale</v>
          </cell>
          <cell r="D82" t="str">
            <v>SI</v>
          </cell>
        </row>
        <row r="83">
          <cell r="B83">
            <v>8606</v>
          </cell>
          <cell r="C83" t="str">
            <v>Laurea magistrale Ciclo Unico 5 anni</v>
          </cell>
          <cell r="D83" t="str">
            <v>SI</v>
          </cell>
        </row>
        <row r="84">
          <cell r="B84">
            <v>7753</v>
          </cell>
          <cell r="C84" t="str">
            <v>Laurea</v>
          </cell>
          <cell r="D84" t="str">
            <v>NO</v>
          </cell>
        </row>
        <row r="85">
          <cell r="B85">
            <v>7751</v>
          </cell>
          <cell r="C85" t="str">
            <v>Laurea</v>
          </cell>
          <cell r="D85" t="str">
            <v>SI</v>
          </cell>
        </row>
        <row r="86">
          <cell r="B86">
            <v>8742</v>
          </cell>
          <cell r="C86" t="str">
            <v>Laurea magistrale</v>
          </cell>
          <cell r="D86" t="str">
            <v>NO</v>
          </cell>
        </row>
        <row r="87">
          <cell r="B87">
            <v>8751</v>
          </cell>
          <cell r="C87" t="str">
            <v>Laurea magistrale</v>
          </cell>
          <cell r="D87" t="str">
            <v>SI</v>
          </cell>
        </row>
        <row r="88">
          <cell r="B88">
            <v>8016</v>
          </cell>
          <cell r="C88" t="str">
            <v>Laurea magistrale Ciclo Unico 5 anni</v>
          </cell>
          <cell r="D88" t="str">
            <v>SI</v>
          </cell>
        </row>
        <row r="89">
          <cell r="B89">
            <v>7054</v>
          </cell>
          <cell r="C89" t="str">
            <v>Laurea</v>
          </cell>
          <cell r="D89" t="str">
            <v>SI</v>
          </cell>
        </row>
        <row r="90">
          <cell r="B90">
            <v>7055</v>
          </cell>
          <cell r="C90" t="str">
            <v>Laurea</v>
          </cell>
          <cell r="D90" t="str">
            <v>SI</v>
          </cell>
        </row>
        <row r="91">
          <cell r="B91">
            <v>8964</v>
          </cell>
          <cell r="C91" t="str">
            <v>Laurea magistrale</v>
          </cell>
          <cell r="D91" t="str">
            <v>SI</v>
          </cell>
        </row>
        <row r="92">
          <cell r="B92">
            <v>8054</v>
          </cell>
          <cell r="C92" t="str">
            <v>Laurea magistrale</v>
          </cell>
          <cell r="D92" t="str">
            <v>NO</v>
          </cell>
        </row>
        <row r="93">
          <cell r="B93">
            <v>8015</v>
          </cell>
          <cell r="C93" t="str">
            <v>Laurea magistrale</v>
          </cell>
          <cell r="D93" t="str">
            <v>SI</v>
          </cell>
        </row>
        <row r="94">
          <cell r="B94">
            <v>8965</v>
          </cell>
          <cell r="C94" t="str">
            <v>Laurea magistrale</v>
          </cell>
          <cell r="D94" t="str">
            <v>SI</v>
          </cell>
        </row>
        <row r="95">
          <cell r="B95">
            <v>8057</v>
          </cell>
          <cell r="C95" t="str">
            <v>Laurea magistrale</v>
          </cell>
          <cell r="D95" t="str">
            <v>NO</v>
          </cell>
        </row>
        <row r="96">
          <cell r="B96">
            <v>7924</v>
          </cell>
          <cell r="C96" t="str">
            <v>Laurea</v>
          </cell>
          <cell r="D96" t="str">
            <v>SI</v>
          </cell>
        </row>
        <row r="97">
          <cell r="B97">
            <v>7922</v>
          </cell>
          <cell r="C97" t="str">
            <v>Laurea</v>
          </cell>
          <cell r="D97" t="str">
            <v>SI</v>
          </cell>
        </row>
        <row r="98">
          <cell r="B98">
            <v>7923</v>
          </cell>
          <cell r="C98" t="str">
            <v>Laurea</v>
          </cell>
          <cell r="D98" t="str">
            <v>SI</v>
          </cell>
        </row>
        <row r="99">
          <cell r="B99">
            <v>8914</v>
          </cell>
          <cell r="C99" t="str">
            <v>Laurea magistrale</v>
          </cell>
          <cell r="D99" t="str">
            <v>SI</v>
          </cell>
        </row>
        <row r="100">
          <cell r="B100">
            <v>8912</v>
          </cell>
          <cell r="C100" t="str">
            <v>Laurea magistrale</v>
          </cell>
          <cell r="D100" t="str">
            <v>SI</v>
          </cell>
        </row>
        <row r="101">
          <cell r="B101">
            <v>8913</v>
          </cell>
          <cell r="C101" t="str">
            <v>Laurea magistrale</v>
          </cell>
          <cell r="D101" t="str">
            <v>SI</v>
          </cell>
        </row>
        <row r="102">
          <cell r="B102">
            <v>7462</v>
          </cell>
          <cell r="C102" t="str">
            <v>Laurea</v>
          </cell>
          <cell r="D102" t="str">
            <v>SI</v>
          </cell>
        </row>
        <row r="103">
          <cell r="B103">
            <v>7463</v>
          </cell>
          <cell r="C103" t="str">
            <v>Laurea</v>
          </cell>
          <cell r="D103" t="str">
            <v>SI</v>
          </cell>
        </row>
        <row r="104">
          <cell r="B104">
            <v>7464</v>
          </cell>
          <cell r="C104" t="str">
            <v>Laurea</v>
          </cell>
          <cell r="D104" t="str">
            <v>SI</v>
          </cell>
        </row>
        <row r="105">
          <cell r="B105">
            <v>7465</v>
          </cell>
          <cell r="C105" t="str">
            <v>Laurea</v>
          </cell>
          <cell r="D105" t="str">
            <v>SI</v>
          </cell>
        </row>
        <row r="106">
          <cell r="B106">
            <v>7466</v>
          </cell>
          <cell r="C106" t="str">
            <v>Laurea</v>
          </cell>
          <cell r="D106" t="str">
            <v>SI</v>
          </cell>
        </row>
        <row r="107">
          <cell r="B107">
            <v>7467</v>
          </cell>
          <cell r="C107" t="str">
            <v>Laurea</v>
          </cell>
          <cell r="D107" t="str">
            <v>SI</v>
          </cell>
        </row>
        <row r="108">
          <cell r="B108">
            <v>7468</v>
          </cell>
          <cell r="C108" t="str">
            <v>Laurea</v>
          </cell>
          <cell r="D108" t="str">
            <v>SI</v>
          </cell>
        </row>
        <row r="109">
          <cell r="B109">
            <v>7469</v>
          </cell>
          <cell r="C109" t="str">
            <v>Laurea</v>
          </cell>
          <cell r="D109" t="str">
            <v>SI</v>
          </cell>
        </row>
        <row r="110">
          <cell r="B110">
            <v>7470</v>
          </cell>
          <cell r="C110" t="str">
            <v>Laurea</v>
          </cell>
          <cell r="D110" t="str">
            <v>SI</v>
          </cell>
        </row>
        <row r="111">
          <cell r="B111">
            <v>7597</v>
          </cell>
          <cell r="C111" t="str">
            <v>Laurea</v>
          </cell>
          <cell r="D111" t="str">
            <v>SI</v>
          </cell>
        </row>
        <row r="112">
          <cell r="B112">
            <v>7474</v>
          </cell>
          <cell r="C112" t="str">
            <v>Laurea</v>
          </cell>
          <cell r="D112" t="str">
            <v>SI</v>
          </cell>
        </row>
        <row r="113">
          <cell r="B113">
            <v>7471</v>
          </cell>
          <cell r="C113" t="str">
            <v>Laurea</v>
          </cell>
          <cell r="D113" t="str">
            <v>SI</v>
          </cell>
        </row>
        <row r="114">
          <cell r="B114">
            <v>7472</v>
          </cell>
          <cell r="C114" t="str">
            <v>Laurea</v>
          </cell>
          <cell r="D114" t="str">
            <v>SI</v>
          </cell>
        </row>
        <row r="115">
          <cell r="B115">
            <v>7473</v>
          </cell>
          <cell r="C115" t="str">
            <v>Laurea</v>
          </cell>
          <cell r="D115" t="str">
            <v>SI</v>
          </cell>
        </row>
        <row r="116">
          <cell r="B116">
            <v>7475</v>
          </cell>
          <cell r="C116" t="str">
            <v>Laurea</v>
          </cell>
          <cell r="D116" t="str">
            <v>SI</v>
          </cell>
        </row>
        <row r="117">
          <cell r="B117">
            <v>7476</v>
          </cell>
          <cell r="C117" t="str">
            <v>Laurea</v>
          </cell>
          <cell r="D117" t="str">
            <v>SI</v>
          </cell>
        </row>
        <row r="118">
          <cell r="B118">
            <v>7477</v>
          </cell>
          <cell r="C118" t="str">
            <v>Laurea</v>
          </cell>
          <cell r="D118" t="str">
            <v>SI</v>
          </cell>
        </row>
        <row r="119">
          <cell r="B119">
            <v>7478</v>
          </cell>
          <cell r="C119" t="str">
            <v>Laurea</v>
          </cell>
          <cell r="D119" t="str">
            <v>SI</v>
          </cell>
        </row>
        <row r="120">
          <cell r="B120">
            <v>8465</v>
          </cell>
          <cell r="C120" t="str">
            <v>Laurea magistrale</v>
          </cell>
          <cell r="D120" t="str">
            <v>SI</v>
          </cell>
        </row>
        <row r="121">
          <cell r="B121">
            <v>8464</v>
          </cell>
          <cell r="C121" t="str">
            <v>Laurea magistrale</v>
          </cell>
          <cell r="D121" t="str">
            <v>SI</v>
          </cell>
        </row>
        <row r="122">
          <cell r="B122">
            <v>8462</v>
          </cell>
          <cell r="C122" t="str">
            <v>Laurea magistrale Ciclo Unico 6 anni</v>
          </cell>
          <cell r="D122" t="str">
            <v>SI</v>
          </cell>
        </row>
        <row r="123">
          <cell r="B123">
            <v>8466</v>
          </cell>
          <cell r="C123" t="str">
            <v>Laurea magistrale Ciclo Unico 6 anni</v>
          </cell>
          <cell r="D123" t="str">
            <v>SI</v>
          </cell>
        </row>
        <row r="124">
          <cell r="B124">
            <v>8463</v>
          </cell>
          <cell r="C124" t="str">
            <v>Laurea magistrale Ciclo Unico 6 anni</v>
          </cell>
          <cell r="D124" t="str">
            <v>SI</v>
          </cell>
        </row>
        <row r="125">
          <cell r="B125">
            <v>7053</v>
          </cell>
          <cell r="C125" t="str">
            <v>Laurea</v>
          </cell>
          <cell r="D125" t="str">
            <v>SI</v>
          </cell>
        </row>
        <row r="126">
          <cell r="B126">
            <v>7122</v>
          </cell>
          <cell r="C126" t="str">
            <v>Laurea</v>
          </cell>
          <cell r="D126" t="str">
            <v>SI</v>
          </cell>
        </row>
        <row r="127">
          <cell r="B127">
            <v>7052</v>
          </cell>
          <cell r="C127" t="str">
            <v>Laurea</v>
          </cell>
          <cell r="D127" t="str">
            <v>SI</v>
          </cell>
        </row>
        <row r="128">
          <cell r="B128">
            <v>8053</v>
          </cell>
          <cell r="C128" t="str">
            <v>Laurea magistrale</v>
          </cell>
          <cell r="D128" t="str">
            <v>SI</v>
          </cell>
        </row>
        <row r="129">
          <cell r="B129">
            <v>8058</v>
          </cell>
          <cell r="C129" t="str">
            <v>Laurea magistrale</v>
          </cell>
          <cell r="D129" t="str">
            <v>NO</v>
          </cell>
        </row>
        <row r="130">
          <cell r="B130">
            <v>8967</v>
          </cell>
          <cell r="C130" t="str">
            <v>Laurea magistrale</v>
          </cell>
          <cell r="D130" t="str">
            <v>NO</v>
          </cell>
        </row>
        <row r="131">
          <cell r="B131">
            <v>8055</v>
          </cell>
          <cell r="C131" t="str">
            <v>Laurea magistrale</v>
          </cell>
          <cell r="D131" t="str">
            <v>SI</v>
          </cell>
        </row>
        <row r="132">
          <cell r="B132">
            <v>8056</v>
          </cell>
          <cell r="C132" t="str">
            <v>Laurea magistrale</v>
          </cell>
          <cell r="D132" t="str">
            <v>SI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UREATI aa. ss. 2010-11-12"/>
    </sheetNames>
    <sheetDataSet>
      <sheetData sheetId="0">
        <row r="6">
          <cell r="B6">
            <v>95</v>
          </cell>
          <cell r="C6" t="str">
            <v>L1</v>
          </cell>
          <cell r="D6" t="str">
            <v>Ante Riforma</v>
          </cell>
          <cell r="E6" t="str">
            <v>SCIENZE BIOLOGICHE</v>
          </cell>
          <cell r="F6">
            <v>0</v>
          </cell>
          <cell r="G6">
            <v>0</v>
          </cell>
          <cell r="H6">
            <v>0</v>
          </cell>
          <cell r="I6">
            <v>21</v>
          </cell>
          <cell r="J6">
            <v>0</v>
          </cell>
          <cell r="K6">
            <v>21</v>
          </cell>
          <cell r="L6">
            <v>0</v>
          </cell>
          <cell r="M6">
            <v>0</v>
          </cell>
          <cell r="N6">
            <v>0</v>
          </cell>
          <cell r="O6">
            <v>21</v>
          </cell>
          <cell r="P6">
            <v>21</v>
          </cell>
          <cell r="T6">
            <v>5</v>
          </cell>
          <cell r="V6">
            <v>5</v>
          </cell>
          <cell r="Z6">
            <v>5</v>
          </cell>
          <cell r="AA6">
            <v>5</v>
          </cell>
          <cell r="AB6">
            <v>0</v>
          </cell>
          <cell r="AC6">
            <v>0</v>
          </cell>
          <cell r="AD6">
            <v>0</v>
          </cell>
          <cell r="AE6">
            <v>2</v>
          </cell>
          <cell r="AF6">
            <v>2</v>
          </cell>
          <cell r="AG6">
            <v>4</v>
          </cell>
          <cell r="AH6">
            <v>0</v>
          </cell>
          <cell r="AI6">
            <v>0</v>
          </cell>
          <cell r="AJ6">
            <v>0</v>
          </cell>
          <cell r="AK6">
            <v>4</v>
          </cell>
          <cell r="AL6">
            <v>4</v>
          </cell>
        </row>
        <row r="7">
          <cell r="B7">
            <v>94</v>
          </cell>
          <cell r="C7" t="str">
            <v>L1</v>
          </cell>
          <cell r="D7" t="str">
            <v>Ante Riforma</v>
          </cell>
          <cell r="E7" t="str">
            <v>SCIENZE NATURALI</v>
          </cell>
          <cell r="F7">
            <v>0</v>
          </cell>
          <cell r="G7">
            <v>0</v>
          </cell>
          <cell r="H7">
            <v>0</v>
          </cell>
          <cell r="I7">
            <v>2</v>
          </cell>
          <cell r="J7">
            <v>3</v>
          </cell>
          <cell r="K7">
            <v>5</v>
          </cell>
          <cell r="L7">
            <v>0</v>
          </cell>
          <cell r="M7">
            <v>0</v>
          </cell>
          <cell r="N7">
            <v>0</v>
          </cell>
          <cell r="O7">
            <v>5</v>
          </cell>
          <cell r="P7">
            <v>5</v>
          </cell>
          <cell r="T7">
            <v>1</v>
          </cell>
          <cell r="U7">
            <v>1</v>
          </cell>
          <cell r="V7">
            <v>2</v>
          </cell>
          <cell r="Z7">
            <v>2</v>
          </cell>
          <cell r="AA7">
            <v>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1</v>
          </cell>
          <cell r="AG7">
            <v>1</v>
          </cell>
          <cell r="AH7">
            <v>0</v>
          </cell>
          <cell r="AI7">
            <v>0</v>
          </cell>
          <cell r="AJ7">
            <v>0</v>
          </cell>
          <cell r="AK7">
            <v>1</v>
          </cell>
          <cell r="AL7">
            <v>1</v>
          </cell>
        </row>
        <row r="8">
          <cell r="B8">
            <v>1103</v>
          </cell>
          <cell r="C8" t="str">
            <v>L2</v>
          </cell>
          <cell r="D8" t="str">
            <v>D.M. 509/1999</v>
          </cell>
          <cell r="E8" t="str">
            <v>BIOLOGIA AMBIENTALE</v>
          </cell>
          <cell r="F8">
            <v>1</v>
          </cell>
          <cell r="G8">
            <v>0</v>
          </cell>
          <cell r="H8">
            <v>1</v>
          </cell>
          <cell r="I8">
            <v>11</v>
          </cell>
          <cell r="J8">
            <v>1</v>
          </cell>
          <cell r="K8">
            <v>12</v>
          </cell>
          <cell r="L8">
            <v>5</v>
          </cell>
          <cell r="M8">
            <v>5</v>
          </cell>
          <cell r="N8">
            <v>1</v>
          </cell>
          <cell r="O8">
            <v>1</v>
          </cell>
          <cell r="P8">
            <v>13</v>
          </cell>
          <cell r="T8">
            <v>7</v>
          </cell>
          <cell r="U8">
            <v>3</v>
          </cell>
          <cell r="V8">
            <v>10</v>
          </cell>
          <cell r="W8">
            <v>1</v>
          </cell>
          <cell r="X8">
            <v>6</v>
          </cell>
          <cell r="Y8">
            <v>3</v>
          </cell>
          <cell r="Z8">
            <v>0</v>
          </cell>
          <cell r="AA8">
            <v>10</v>
          </cell>
          <cell r="AB8">
            <v>0</v>
          </cell>
          <cell r="AC8">
            <v>0</v>
          </cell>
          <cell r="AD8">
            <v>0</v>
          </cell>
          <cell r="AE8">
            <v>6</v>
          </cell>
          <cell r="AF8">
            <v>1</v>
          </cell>
          <cell r="AG8">
            <v>7</v>
          </cell>
          <cell r="AH8">
            <v>0</v>
          </cell>
          <cell r="AI8">
            <v>0</v>
          </cell>
          <cell r="AJ8">
            <v>2</v>
          </cell>
          <cell r="AK8">
            <v>5</v>
          </cell>
          <cell r="AL8">
            <v>7</v>
          </cell>
        </row>
        <row r="9">
          <cell r="B9">
            <v>1048</v>
          </cell>
          <cell r="C9" t="str">
            <v>L2</v>
          </cell>
          <cell r="D9" t="str">
            <v>D.M. 509/1999</v>
          </cell>
          <cell r="E9" t="str">
            <v>BIOLOGIA CELLULARE E MOLECOLARE</v>
          </cell>
          <cell r="F9">
            <v>7</v>
          </cell>
          <cell r="G9">
            <v>1</v>
          </cell>
          <cell r="H9">
            <v>8</v>
          </cell>
          <cell r="I9">
            <v>22</v>
          </cell>
          <cell r="J9">
            <v>8</v>
          </cell>
          <cell r="K9">
            <v>30</v>
          </cell>
          <cell r="L9">
            <v>14</v>
          </cell>
          <cell r="M9">
            <v>4</v>
          </cell>
          <cell r="N9">
            <v>5</v>
          </cell>
          <cell r="O9">
            <v>7</v>
          </cell>
          <cell r="P9">
            <v>38</v>
          </cell>
          <cell r="T9">
            <v>18</v>
          </cell>
          <cell r="U9">
            <v>2</v>
          </cell>
          <cell r="V9">
            <v>20</v>
          </cell>
          <cell r="W9">
            <v>1</v>
          </cell>
          <cell r="X9">
            <v>9</v>
          </cell>
          <cell r="Y9">
            <v>5</v>
          </cell>
          <cell r="Z9">
            <v>5</v>
          </cell>
          <cell r="AA9">
            <v>20</v>
          </cell>
          <cell r="AB9">
            <v>0</v>
          </cell>
          <cell r="AC9">
            <v>0</v>
          </cell>
          <cell r="AD9">
            <v>0</v>
          </cell>
          <cell r="AE9">
            <v>18</v>
          </cell>
          <cell r="AF9">
            <v>3</v>
          </cell>
          <cell r="AG9">
            <v>21</v>
          </cell>
          <cell r="AH9">
            <v>0</v>
          </cell>
          <cell r="AI9">
            <v>0</v>
          </cell>
          <cell r="AJ9">
            <v>9</v>
          </cell>
          <cell r="AK9">
            <v>12</v>
          </cell>
          <cell r="AL9">
            <v>21</v>
          </cell>
        </row>
        <row r="10">
          <cell r="B10">
            <v>1050</v>
          </cell>
          <cell r="C10" t="str">
            <v>L2</v>
          </cell>
          <cell r="D10" t="str">
            <v>D.M. 509/1999</v>
          </cell>
          <cell r="E10" t="str">
            <v>CONSERVAZIONE E RECUPERO DEI BENI NATURALI</v>
          </cell>
          <cell r="AB10">
            <v>0</v>
          </cell>
          <cell r="AC10">
            <v>0</v>
          </cell>
          <cell r="AD10">
            <v>0</v>
          </cell>
          <cell r="AE10">
            <v>1</v>
          </cell>
          <cell r="AF10">
            <v>0</v>
          </cell>
          <cell r="AG10">
            <v>1</v>
          </cell>
          <cell r="AH10">
            <v>0</v>
          </cell>
          <cell r="AI10">
            <v>0</v>
          </cell>
          <cell r="AJ10">
            <v>0</v>
          </cell>
          <cell r="AK10">
            <v>1</v>
          </cell>
          <cell r="AL10">
            <v>1</v>
          </cell>
        </row>
        <row r="11">
          <cell r="B11">
            <v>7742</v>
          </cell>
          <cell r="C11" t="str">
            <v>L2</v>
          </cell>
          <cell r="D11" t="str">
            <v>D.M. 270/2004</v>
          </cell>
          <cell r="E11" t="str">
            <v>SCIENZE BIOLOGICHE (D.M.270/04)</v>
          </cell>
          <cell r="F11">
            <v>22</v>
          </cell>
          <cell r="G11">
            <v>5</v>
          </cell>
          <cell r="H11">
            <v>27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27</v>
          </cell>
          <cell r="Q11">
            <v>35</v>
          </cell>
          <cell r="R11">
            <v>3</v>
          </cell>
          <cell r="S11">
            <v>38</v>
          </cell>
          <cell r="T11">
            <v>18</v>
          </cell>
          <cell r="U11">
            <v>3</v>
          </cell>
          <cell r="V11">
            <v>21</v>
          </cell>
          <cell r="W11">
            <v>21</v>
          </cell>
          <cell r="Z11">
            <v>0</v>
          </cell>
          <cell r="AA11">
            <v>59</v>
          </cell>
          <cell r="AB11">
            <v>16</v>
          </cell>
          <cell r="AC11">
            <v>4</v>
          </cell>
          <cell r="AD11">
            <v>20</v>
          </cell>
          <cell r="AE11">
            <v>28</v>
          </cell>
          <cell r="AF11">
            <v>4</v>
          </cell>
          <cell r="AG11">
            <v>32</v>
          </cell>
          <cell r="AH11">
            <v>21</v>
          </cell>
          <cell r="AI11">
            <v>11</v>
          </cell>
          <cell r="AJ11">
            <v>0</v>
          </cell>
          <cell r="AK11">
            <v>0</v>
          </cell>
          <cell r="AL11">
            <v>52</v>
          </cell>
        </row>
        <row r="12">
          <cell r="B12">
            <v>1060</v>
          </cell>
          <cell r="C12" t="str">
            <v>L2</v>
          </cell>
          <cell r="D12" t="str">
            <v>D.M. 509/1999</v>
          </cell>
          <cell r="E12" t="str">
            <v>SCIENZE BIOSANITARIE</v>
          </cell>
          <cell r="F12">
            <v>6</v>
          </cell>
          <cell r="G12">
            <v>2</v>
          </cell>
          <cell r="H12">
            <v>8</v>
          </cell>
          <cell r="I12">
            <v>38</v>
          </cell>
          <cell r="J12">
            <v>10</v>
          </cell>
          <cell r="K12">
            <v>48</v>
          </cell>
          <cell r="L12">
            <v>16</v>
          </cell>
          <cell r="M12">
            <v>12</v>
          </cell>
          <cell r="N12">
            <v>6</v>
          </cell>
          <cell r="O12">
            <v>14</v>
          </cell>
          <cell r="P12">
            <v>56</v>
          </cell>
          <cell r="T12">
            <v>28</v>
          </cell>
          <cell r="U12">
            <v>4</v>
          </cell>
          <cell r="V12">
            <v>32</v>
          </cell>
          <cell r="W12">
            <v>4</v>
          </cell>
          <cell r="X12">
            <v>12</v>
          </cell>
          <cell r="Y12">
            <v>4</v>
          </cell>
          <cell r="Z12">
            <v>12</v>
          </cell>
          <cell r="AA12">
            <v>32</v>
          </cell>
          <cell r="AB12">
            <v>0</v>
          </cell>
          <cell r="AC12">
            <v>0</v>
          </cell>
          <cell r="AD12">
            <v>0</v>
          </cell>
          <cell r="AE12">
            <v>23</v>
          </cell>
          <cell r="AF12">
            <v>5</v>
          </cell>
          <cell r="AG12">
            <v>28</v>
          </cell>
          <cell r="AH12">
            <v>0</v>
          </cell>
          <cell r="AI12">
            <v>5</v>
          </cell>
          <cell r="AJ12">
            <v>11</v>
          </cell>
          <cell r="AK12">
            <v>12</v>
          </cell>
          <cell r="AL12">
            <v>28</v>
          </cell>
        </row>
        <row r="13">
          <cell r="B13">
            <v>7750</v>
          </cell>
          <cell r="C13" t="str">
            <v>L2</v>
          </cell>
          <cell r="D13" t="str">
            <v>D.M. 270/2004</v>
          </cell>
          <cell r="E13" t="str">
            <v>SCIENZE DELLA NATURA (D.M.270/04)</v>
          </cell>
          <cell r="F13">
            <v>1</v>
          </cell>
          <cell r="G13">
            <v>0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3</v>
          </cell>
          <cell r="S13">
            <v>3</v>
          </cell>
          <cell r="T13">
            <v>3</v>
          </cell>
          <cell r="U13">
            <v>1</v>
          </cell>
          <cell r="V13">
            <v>4</v>
          </cell>
          <cell r="W13">
            <v>4</v>
          </cell>
          <cell r="Z13">
            <v>0</v>
          </cell>
          <cell r="AA13">
            <v>7</v>
          </cell>
          <cell r="AB13">
            <v>6</v>
          </cell>
          <cell r="AC13">
            <v>2</v>
          </cell>
          <cell r="AD13">
            <v>8</v>
          </cell>
          <cell r="AE13">
            <v>1</v>
          </cell>
          <cell r="AF13">
            <v>0</v>
          </cell>
          <cell r="AG13">
            <v>1</v>
          </cell>
          <cell r="AH13">
            <v>0</v>
          </cell>
          <cell r="AI13">
            <v>1</v>
          </cell>
          <cell r="AJ13">
            <v>0</v>
          </cell>
          <cell r="AK13">
            <v>0</v>
          </cell>
          <cell r="AL13">
            <v>9</v>
          </cell>
        </row>
        <row r="14">
          <cell r="B14">
            <v>1062</v>
          </cell>
          <cell r="C14" t="str">
            <v>L2</v>
          </cell>
          <cell r="D14" t="str">
            <v>D.M. 509/1999</v>
          </cell>
          <cell r="E14" t="str">
            <v>SCIENZE NATURALI</v>
          </cell>
          <cell r="F14">
            <v>0</v>
          </cell>
          <cell r="G14">
            <v>0</v>
          </cell>
          <cell r="H14">
            <v>0</v>
          </cell>
          <cell r="I14">
            <v>4</v>
          </cell>
          <cell r="J14">
            <v>7</v>
          </cell>
          <cell r="K14">
            <v>11</v>
          </cell>
          <cell r="L14">
            <v>5</v>
          </cell>
          <cell r="M14">
            <v>3</v>
          </cell>
          <cell r="N14">
            <v>2</v>
          </cell>
          <cell r="O14">
            <v>1</v>
          </cell>
          <cell r="P14">
            <v>11</v>
          </cell>
          <cell r="T14">
            <v>1</v>
          </cell>
          <cell r="U14">
            <v>1</v>
          </cell>
          <cell r="V14">
            <v>2</v>
          </cell>
          <cell r="Y14">
            <v>1</v>
          </cell>
          <cell r="Z14">
            <v>1</v>
          </cell>
          <cell r="AA14">
            <v>2</v>
          </cell>
          <cell r="AB14">
            <v>0</v>
          </cell>
          <cell r="AC14">
            <v>0</v>
          </cell>
          <cell r="AD14">
            <v>0</v>
          </cell>
          <cell r="AE14">
            <v>3</v>
          </cell>
          <cell r="AF14">
            <v>1</v>
          </cell>
          <cell r="AG14">
            <v>4</v>
          </cell>
          <cell r="AH14">
            <v>0</v>
          </cell>
          <cell r="AI14">
            <v>0</v>
          </cell>
          <cell r="AJ14">
            <v>0</v>
          </cell>
          <cell r="AK14">
            <v>4</v>
          </cell>
          <cell r="AL14">
            <v>4</v>
          </cell>
        </row>
        <row r="15">
          <cell r="B15">
            <v>8747</v>
          </cell>
          <cell r="C15" t="str">
            <v>LM</v>
          </cell>
          <cell r="D15" t="str">
            <v>D.M. 270/2004</v>
          </cell>
          <cell r="E15" t="str">
            <v>BIOLOGIA AMBIENTALE (D.M.270/04)</v>
          </cell>
          <cell r="F15">
            <v>1</v>
          </cell>
          <cell r="G15">
            <v>0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  <cell r="Q15">
            <v>3</v>
          </cell>
          <cell r="R15">
            <v>3</v>
          </cell>
          <cell r="S15">
            <v>6</v>
          </cell>
          <cell r="T15">
            <v>2</v>
          </cell>
          <cell r="U15">
            <v>3</v>
          </cell>
          <cell r="V15">
            <v>5</v>
          </cell>
          <cell r="W15">
            <v>5</v>
          </cell>
          <cell r="Z15">
            <v>0</v>
          </cell>
          <cell r="AA15">
            <v>11</v>
          </cell>
          <cell r="AB15">
            <v>4</v>
          </cell>
          <cell r="AC15">
            <v>3</v>
          </cell>
          <cell r="AD15">
            <v>7</v>
          </cell>
          <cell r="AE15">
            <v>2</v>
          </cell>
          <cell r="AF15">
            <v>1</v>
          </cell>
          <cell r="AG15">
            <v>3</v>
          </cell>
          <cell r="AH15">
            <v>2</v>
          </cell>
          <cell r="AI15">
            <v>1</v>
          </cell>
          <cell r="AJ15">
            <v>0</v>
          </cell>
          <cell r="AK15">
            <v>0</v>
          </cell>
          <cell r="AL15">
            <v>10</v>
          </cell>
        </row>
        <row r="16">
          <cell r="B16">
            <v>8746</v>
          </cell>
          <cell r="C16" t="str">
            <v>LM</v>
          </cell>
          <cell r="D16" t="str">
            <v>D.M. 270/2004</v>
          </cell>
          <cell r="E16" t="str">
            <v>SCIENZE DELLA NATURA (D.M. 270/04)</v>
          </cell>
          <cell r="F16">
            <v>3</v>
          </cell>
          <cell r="G16">
            <v>0</v>
          </cell>
          <cell r="H16">
            <v>3</v>
          </cell>
          <cell r="I16">
            <v>3</v>
          </cell>
          <cell r="J16">
            <v>2</v>
          </cell>
          <cell r="K16">
            <v>5</v>
          </cell>
          <cell r="L16">
            <v>5</v>
          </cell>
          <cell r="M16">
            <v>0</v>
          </cell>
          <cell r="N16">
            <v>0</v>
          </cell>
          <cell r="O16">
            <v>0</v>
          </cell>
          <cell r="P16">
            <v>8</v>
          </cell>
          <cell r="Q16">
            <v>1</v>
          </cell>
          <cell r="S16">
            <v>1</v>
          </cell>
          <cell r="Z16">
            <v>0</v>
          </cell>
          <cell r="AA16">
            <v>1</v>
          </cell>
          <cell r="AB16">
            <v>4</v>
          </cell>
          <cell r="AC16">
            <v>6</v>
          </cell>
          <cell r="AD16">
            <v>10</v>
          </cell>
          <cell r="AE16">
            <v>2</v>
          </cell>
          <cell r="AF16">
            <v>0</v>
          </cell>
          <cell r="AG16">
            <v>2</v>
          </cell>
          <cell r="AH16">
            <v>1</v>
          </cell>
          <cell r="AI16">
            <v>1</v>
          </cell>
          <cell r="AJ16">
            <v>0</v>
          </cell>
          <cell r="AK16">
            <v>0</v>
          </cell>
          <cell r="AL16">
            <v>12</v>
          </cell>
        </row>
        <row r="17">
          <cell r="B17">
            <v>5001</v>
          </cell>
          <cell r="C17" t="str">
            <v>LS</v>
          </cell>
          <cell r="D17" t="str">
            <v>D.M. 509/1999</v>
          </cell>
          <cell r="E17" t="str">
            <v>BIOLOGIA AMBIENTALE ED EVOLUTIVA</v>
          </cell>
          <cell r="F17">
            <v>0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4</v>
          </cell>
          <cell r="L17">
            <v>4</v>
          </cell>
          <cell r="M17">
            <v>0</v>
          </cell>
          <cell r="N17">
            <v>0</v>
          </cell>
          <cell r="O17">
            <v>0</v>
          </cell>
          <cell r="P17">
            <v>6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2</v>
          </cell>
          <cell r="AG17">
            <v>2</v>
          </cell>
          <cell r="AH17">
            <v>0</v>
          </cell>
          <cell r="AI17">
            <v>1</v>
          </cell>
          <cell r="AJ17">
            <v>0</v>
          </cell>
          <cell r="AK17">
            <v>1</v>
          </cell>
          <cell r="AL17">
            <v>2</v>
          </cell>
        </row>
        <row r="18">
          <cell r="B18">
            <v>7598</v>
          </cell>
          <cell r="C18" t="str">
            <v>L2</v>
          </cell>
          <cell r="D18" t="str">
            <v>D.M. 270/2004</v>
          </cell>
          <cell r="E18" t="str">
            <v>BIOTECNOLOGIE MEDICHE E FARMACEUTICHE (D.M.270/04)</v>
          </cell>
          <cell r="F18">
            <v>7</v>
          </cell>
          <cell r="G18">
            <v>2</v>
          </cell>
          <cell r="H18">
            <v>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9</v>
          </cell>
          <cell r="Q18">
            <v>14</v>
          </cell>
          <cell r="R18">
            <v>2</v>
          </cell>
          <cell r="S18">
            <v>16</v>
          </cell>
          <cell r="T18">
            <v>6</v>
          </cell>
          <cell r="V18">
            <v>6</v>
          </cell>
          <cell r="W18">
            <v>6</v>
          </cell>
          <cell r="Z18">
            <v>0</v>
          </cell>
          <cell r="AA18">
            <v>22</v>
          </cell>
          <cell r="AB18">
            <v>12</v>
          </cell>
          <cell r="AC18">
            <v>1</v>
          </cell>
          <cell r="AD18">
            <v>13</v>
          </cell>
          <cell r="AE18">
            <v>23</v>
          </cell>
          <cell r="AF18">
            <v>6</v>
          </cell>
          <cell r="AG18">
            <v>29</v>
          </cell>
          <cell r="AH18">
            <v>22</v>
          </cell>
          <cell r="AI18">
            <v>7</v>
          </cell>
          <cell r="AJ18">
            <v>0</v>
          </cell>
          <cell r="AK18">
            <v>0</v>
          </cell>
          <cell r="AL18">
            <v>42</v>
          </cell>
        </row>
        <row r="19">
          <cell r="B19">
            <v>1041</v>
          </cell>
          <cell r="C19" t="str">
            <v>L2</v>
          </cell>
          <cell r="D19" t="str">
            <v>D.M. 509/1999</v>
          </cell>
          <cell r="E19" t="str">
            <v>BIOTECNOLOGIE PER LE PRODUZIONI AGRICOLE ED ALIMENTARI</v>
          </cell>
          <cell r="F19">
            <v>0</v>
          </cell>
          <cell r="G19">
            <v>0</v>
          </cell>
          <cell r="H19">
            <v>0</v>
          </cell>
          <cell r="I19">
            <v>5</v>
          </cell>
          <cell r="J19">
            <v>2</v>
          </cell>
          <cell r="K19">
            <v>7</v>
          </cell>
          <cell r="L19">
            <v>5</v>
          </cell>
          <cell r="M19">
            <v>1</v>
          </cell>
          <cell r="N19">
            <v>1</v>
          </cell>
          <cell r="O19">
            <v>0</v>
          </cell>
          <cell r="P19">
            <v>7</v>
          </cell>
          <cell r="T19">
            <v>3</v>
          </cell>
          <cell r="U19">
            <v>1</v>
          </cell>
          <cell r="V19">
            <v>4</v>
          </cell>
          <cell r="W19">
            <v>1</v>
          </cell>
          <cell r="X19">
            <v>2</v>
          </cell>
          <cell r="Z19">
            <v>1</v>
          </cell>
          <cell r="AA19">
            <v>4</v>
          </cell>
          <cell r="AB19">
            <v>0</v>
          </cell>
          <cell r="AC19">
            <v>0</v>
          </cell>
          <cell r="AD19">
            <v>0</v>
          </cell>
          <cell r="AE19">
            <v>2</v>
          </cell>
          <cell r="AF19">
            <v>1</v>
          </cell>
          <cell r="AG19">
            <v>3</v>
          </cell>
          <cell r="AH19">
            <v>0</v>
          </cell>
          <cell r="AI19">
            <v>1</v>
          </cell>
          <cell r="AJ19">
            <v>0</v>
          </cell>
          <cell r="AK19">
            <v>2</v>
          </cell>
          <cell r="AL19">
            <v>3</v>
          </cell>
        </row>
        <row r="20">
          <cell r="B20">
            <v>1040</v>
          </cell>
          <cell r="C20" t="str">
            <v>L2</v>
          </cell>
          <cell r="D20" t="str">
            <v>D.M. 509/1999</v>
          </cell>
          <cell r="E20" t="str">
            <v>BIOTECNOLOGIE PER L'INNOVAZIONE DI PROCESSI E DI PRODOTTI</v>
          </cell>
          <cell r="F20">
            <v>3</v>
          </cell>
          <cell r="G20">
            <v>0</v>
          </cell>
          <cell r="H20">
            <v>3</v>
          </cell>
          <cell r="I20">
            <v>14</v>
          </cell>
          <cell r="J20">
            <v>7</v>
          </cell>
          <cell r="K20">
            <v>21</v>
          </cell>
          <cell r="L20">
            <v>8</v>
          </cell>
          <cell r="M20">
            <v>5</v>
          </cell>
          <cell r="N20">
            <v>7</v>
          </cell>
          <cell r="O20">
            <v>1</v>
          </cell>
          <cell r="P20">
            <v>24</v>
          </cell>
          <cell r="T20">
            <v>6</v>
          </cell>
          <cell r="U20">
            <v>2</v>
          </cell>
          <cell r="V20">
            <v>8</v>
          </cell>
          <cell r="W20">
            <v>2</v>
          </cell>
          <cell r="X20">
            <v>3</v>
          </cell>
          <cell r="Y20">
            <v>1</v>
          </cell>
          <cell r="Z20">
            <v>2</v>
          </cell>
          <cell r="AA20">
            <v>8</v>
          </cell>
          <cell r="AB20">
            <v>0</v>
          </cell>
          <cell r="AC20">
            <v>0</v>
          </cell>
          <cell r="AD20">
            <v>0</v>
          </cell>
          <cell r="AE20">
            <v>2</v>
          </cell>
          <cell r="AF20">
            <v>3</v>
          </cell>
          <cell r="AG20">
            <v>5</v>
          </cell>
          <cell r="AH20">
            <v>0</v>
          </cell>
          <cell r="AI20">
            <v>1</v>
          </cell>
          <cell r="AJ20">
            <v>3</v>
          </cell>
          <cell r="AK20">
            <v>1</v>
          </cell>
          <cell r="AL20">
            <v>5</v>
          </cell>
        </row>
        <row r="21">
          <cell r="B21">
            <v>7599</v>
          </cell>
          <cell r="C21" t="str">
            <v>L2</v>
          </cell>
          <cell r="D21" t="str">
            <v>D.M. 270/2004</v>
          </cell>
          <cell r="E21" t="str">
            <v>BIOTECNOLOGIE PER L'INNOVAZIONE DI PROCESSI E DI PRODOTTI (D.M.270/04)</v>
          </cell>
          <cell r="F21">
            <v>4</v>
          </cell>
          <cell r="G21">
            <v>2</v>
          </cell>
          <cell r="H21">
            <v>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6</v>
          </cell>
          <cell r="Q21">
            <v>3</v>
          </cell>
          <cell r="R21">
            <v>2</v>
          </cell>
          <cell r="S21">
            <v>5</v>
          </cell>
          <cell r="T21">
            <v>8</v>
          </cell>
          <cell r="U21">
            <v>2</v>
          </cell>
          <cell r="V21">
            <v>10</v>
          </cell>
          <cell r="W21">
            <v>10</v>
          </cell>
          <cell r="Z21">
            <v>0</v>
          </cell>
          <cell r="AA21">
            <v>15</v>
          </cell>
          <cell r="AB21">
            <v>5</v>
          </cell>
          <cell r="AC21">
            <v>6</v>
          </cell>
          <cell r="AD21">
            <v>11</v>
          </cell>
          <cell r="AE21">
            <v>4</v>
          </cell>
          <cell r="AF21">
            <v>2</v>
          </cell>
          <cell r="AG21">
            <v>6</v>
          </cell>
          <cell r="AH21">
            <v>3</v>
          </cell>
          <cell r="AI21">
            <v>3</v>
          </cell>
          <cell r="AJ21">
            <v>0</v>
          </cell>
          <cell r="AK21">
            <v>0</v>
          </cell>
          <cell r="AL21">
            <v>17</v>
          </cell>
        </row>
        <row r="22">
          <cell r="B22">
            <v>1042</v>
          </cell>
          <cell r="C22" t="str">
            <v>L2</v>
          </cell>
          <cell r="D22" t="str">
            <v>D.M. 509/1999</v>
          </cell>
          <cell r="E22" t="str">
            <v>BIOTECNOLOGIE SANITARIE E FARMACEUTICHE</v>
          </cell>
          <cell r="F22">
            <v>9</v>
          </cell>
          <cell r="G22">
            <v>3</v>
          </cell>
          <cell r="H22">
            <v>12</v>
          </cell>
          <cell r="I22">
            <v>14</v>
          </cell>
          <cell r="J22">
            <v>2</v>
          </cell>
          <cell r="K22">
            <v>16</v>
          </cell>
          <cell r="L22">
            <v>9</v>
          </cell>
          <cell r="M22">
            <v>3</v>
          </cell>
          <cell r="N22">
            <v>1</v>
          </cell>
          <cell r="O22">
            <v>3</v>
          </cell>
          <cell r="P22">
            <v>28</v>
          </cell>
          <cell r="T22">
            <v>9</v>
          </cell>
          <cell r="U22">
            <v>2</v>
          </cell>
          <cell r="V22">
            <v>11</v>
          </cell>
          <cell r="X22">
            <v>3</v>
          </cell>
          <cell r="Y22">
            <v>4</v>
          </cell>
          <cell r="Z22">
            <v>4</v>
          </cell>
          <cell r="AA22">
            <v>11</v>
          </cell>
          <cell r="AB22">
            <v>0</v>
          </cell>
          <cell r="AC22">
            <v>0</v>
          </cell>
          <cell r="AD22">
            <v>0</v>
          </cell>
          <cell r="AE22">
            <v>4</v>
          </cell>
          <cell r="AF22">
            <v>0</v>
          </cell>
          <cell r="AG22">
            <v>4</v>
          </cell>
          <cell r="AH22">
            <v>0</v>
          </cell>
          <cell r="AI22">
            <v>2</v>
          </cell>
          <cell r="AJ22">
            <v>2</v>
          </cell>
          <cell r="AK22">
            <v>0</v>
          </cell>
          <cell r="AL22">
            <v>4</v>
          </cell>
        </row>
        <row r="23">
          <cell r="B23">
            <v>8748</v>
          </cell>
          <cell r="C23" t="str">
            <v>LM</v>
          </cell>
          <cell r="D23" t="str">
            <v>D.M. 270/2004</v>
          </cell>
          <cell r="E23" t="str">
            <v>BIOLOGIA CELLULARE E MOLECOLARE (D.M.270/04)</v>
          </cell>
          <cell r="F23">
            <v>13</v>
          </cell>
          <cell r="G23">
            <v>4</v>
          </cell>
          <cell r="H23">
            <v>17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17</v>
          </cell>
          <cell r="Q23">
            <v>9</v>
          </cell>
          <cell r="R23">
            <v>4</v>
          </cell>
          <cell r="S23">
            <v>13</v>
          </cell>
          <cell r="T23">
            <v>12</v>
          </cell>
          <cell r="U23">
            <v>3</v>
          </cell>
          <cell r="V23">
            <v>15</v>
          </cell>
          <cell r="W23">
            <v>15</v>
          </cell>
          <cell r="Z23">
            <v>0</v>
          </cell>
          <cell r="AA23">
            <v>28</v>
          </cell>
          <cell r="AB23">
            <v>8</v>
          </cell>
          <cell r="AC23">
            <v>4</v>
          </cell>
          <cell r="AD23">
            <v>12</v>
          </cell>
          <cell r="AE23">
            <v>12</v>
          </cell>
          <cell r="AF23">
            <v>3</v>
          </cell>
          <cell r="AG23">
            <v>15</v>
          </cell>
          <cell r="AH23">
            <v>15</v>
          </cell>
          <cell r="AI23">
            <v>0</v>
          </cell>
          <cell r="AJ23">
            <v>0</v>
          </cell>
          <cell r="AK23">
            <v>0</v>
          </cell>
          <cell r="AL23">
            <v>27</v>
          </cell>
        </row>
        <row r="24">
          <cell r="B24">
            <v>8583</v>
          </cell>
          <cell r="C24" t="str">
            <v>LM</v>
          </cell>
          <cell r="D24" t="str">
            <v>D.M. 270/2004</v>
          </cell>
          <cell r="E24" t="str">
            <v>BIOTECNOLOGIE INDUSTRIALI ED AMBIENTALI (D.M.270/04)</v>
          </cell>
          <cell r="F24">
            <v>9</v>
          </cell>
          <cell r="G24">
            <v>3</v>
          </cell>
          <cell r="H24">
            <v>12</v>
          </cell>
          <cell r="I24">
            <v>3</v>
          </cell>
          <cell r="J24">
            <v>2</v>
          </cell>
          <cell r="K24">
            <v>5</v>
          </cell>
          <cell r="L24">
            <v>5</v>
          </cell>
          <cell r="M24">
            <v>0</v>
          </cell>
          <cell r="N24">
            <v>0</v>
          </cell>
          <cell r="O24">
            <v>0</v>
          </cell>
          <cell r="P24">
            <v>17</v>
          </cell>
          <cell r="Q24">
            <v>4</v>
          </cell>
          <cell r="R24">
            <v>3</v>
          </cell>
          <cell r="S24">
            <v>7</v>
          </cell>
          <cell r="T24">
            <v>8</v>
          </cell>
          <cell r="U24">
            <v>1</v>
          </cell>
          <cell r="V24">
            <v>9</v>
          </cell>
          <cell r="W24">
            <v>7</v>
          </cell>
          <cell r="X24">
            <v>2</v>
          </cell>
          <cell r="Z24">
            <v>0</v>
          </cell>
          <cell r="AA24">
            <v>16</v>
          </cell>
          <cell r="AB24">
            <v>5</v>
          </cell>
          <cell r="AC24">
            <v>1</v>
          </cell>
          <cell r="AD24">
            <v>6</v>
          </cell>
          <cell r="AE24">
            <v>1</v>
          </cell>
          <cell r="AF24">
            <v>1</v>
          </cell>
          <cell r="AG24">
            <v>2</v>
          </cell>
          <cell r="AH24">
            <v>2</v>
          </cell>
          <cell r="AI24">
            <v>0</v>
          </cell>
          <cell r="AJ24">
            <v>0</v>
          </cell>
          <cell r="AK24">
            <v>0</v>
          </cell>
          <cell r="AL24">
            <v>8</v>
          </cell>
        </row>
        <row r="25">
          <cell r="B25">
            <v>8584</v>
          </cell>
          <cell r="C25" t="str">
            <v>LM</v>
          </cell>
          <cell r="D25" t="str">
            <v>D.M. 270/2004</v>
          </cell>
          <cell r="E25" t="str">
            <v>BIOTECNOLOGIE MEDICHE E MEDICINA MOLECOLARE (D.M.270/04)</v>
          </cell>
          <cell r="F25">
            <v>18</v>
          </cell>
          <cell r="G25">
            <v>6</v>
          </cell>
          <cell r="H25">
            <v>24</v>
          </cell>
          <cell r="I25">
            <v>5</v>
          </cell>
          <cell r="J25">
            <v>3</v>
          </cell>
          <cell r="K25">
            <v>8</v>
          </cell>
          <cell r="L25">
            <v>8</v>
          </cell>
          <cell r="M25">
            <v>0</v>
          </cell>
          <cell r="N25">
            <v>0</v>
          </cell>
          <cell r="O25">
            <v>0</v>
          </cell>
          <cell r="P25">
            <v>32</v>
          </cell>
          <cell r="Q25">
            <v>28</v>
          </cell>
          <cell r="R25">
            <v>5</v>
          </cell>
          <cell r="S25">
            <v>33</v>
          </cell>
          <cell r="T25">
            <v>7</v>
          </cell>
          <cell r="U25">
            <v>4</v>
          </cell>
          <cell r="V25">
            <v>11</v>
          </cell>
          <cell r="W25">
            <v>10</v>
          </cell>
          <cell r="X25">
            <v>1</v>
          </cell>
          <cell r="Z25">
            <v>0</v>
          </cell>
          <cell r="AA25">
            <v>44</v>
          </cell>
          <cell r="AB25">
            <v>25</v>
          </cell>
          <cell r="AC25">
            <v>3</v>
          </cell>
          <cell r="AD25">
            <v>28</v>
          </cell>
          <cell r="AE25">
            <v>8</v>
          </cell>
          <cell r="AF25">
            <v>4</v>
          </cell>
          <cell r="AG25">
            <v>12</v>
          </cell>
          <cell r="AH25">
            <v>10</v>
          </cell>
          <cell r="AI25">
            <v>2</v>
          </cell>
          <cell r="AJ25">
            <v>0</v>
          </cell>
          <cell r="AK25">
            <v>0</v>
          </cell>
          <cell r="AL25">
            <v>40</v>
          </cell>
        </row>
        <row r="26">
          <cell r="B26">
            <v>8749</v>
          </cell>
          <cell r="C26" t="str">
            <v>LM</v>
          </cell>
          <cell r="D26" t="str">
            <v>D.M. 270/2004</v>
          </cell>
          <cell r="E26" t="str">
            <v>SCIENZE BIOSANITARIE (D.M.270/04)</v>
          </cell>
          <cell r="F26">
            <v>14</v>
          </cell>
          <cell r="G26">
            <v>0</v>
          </cell>
          <cell r="H26">
            <v>14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14</v>
          </cell>
          <cell r="Q26">
            <v>29</v>
          </cell>
          <cell r="R26">
            <v>3</v>
          </cell>
          <cell r="S26">
            <v>32</v>
          </cell>
          <cell r="T26">
            <v>18</v>
          </cell>
          <cell r="U26">
            <v>7</v>
          </cell>
          <cell r="V26">
            <v>25</v>
          </cell>
          <cell r="W26">
            <v>25</v>
          </cell>
          <cell r="Z26">
            <v>0</v>
          </cell>
          <cell r="AA26">
            <v>57</v>
          </cell>
          <cell r="AB26">
            <v>33</v>
          </cell>
          <cell r="AC26">
            <v>6</v>
          </cell>
          <cell r="AD26">
            <v>39</v>
          </cell>
          <cell r="AE26">
            <v>17</v>
          </cell>
          <cell r="AF26">
            <v>7</v>
          </cell>
          <cell r="AG26">
            <v>24</v>
          </cell>
          <cell r="AH26">
            <v>19</v>
          </cell>
          <cell r="AI26">
            <v>5</v>
          </cell>
          <cell r="AJ26">
            <v>0</v>
          </cell>
          <cell r="AK26">
            <v>0</v>
          </cell>
          <cell r="AL26">
            <v>63</v>
          </cell>
        </row>
        <row r="27">
          <cell r="B27">
            <v>5003</v>
          </cell>
          <cell r="C27" t="str">
            <v>LS</v>
          </cell>
          <cell r="D27" t="str">
            <v>D.M. 509/1999</v>
          </cell>
          <cell r="E27" t="str">
            <v>BIOLOGIA CELLULARE E MOLECOLARE</v>
          </cell>
          <cell r="F27">
            <v>8</v>
          </cell>
          <cell r="G27">
            <v>1</v>
          </cell>
          <cell r="H27">
            <v>9</v>
          </cell>
          <cell r="I27">
            <v>9</v>
          </cell>
          <cell r="J27">
            <v>4</v>
          </cell>
          <cell r="K27">
            <v>13</v>
          </cell>
          <cell r="L27">
            <v>8</v>
          </cell>
          <cell r="M27">
            <v>3</v>
          </cell>
          <cell r="N27">
            <v>2</v>
          </cell>
          <cell r="O27">
            <v>0</v>
          </cell>
          <cell r="P27">
            <v>22</v>
          </cell>
          <cell r="T27">
            <v>4</v>
          </cell>
          <cell r="V27">
            <v>4</v>
          </cell>
          <cell r="X27">
            <v>2</v>
          </cell>
          <cell r="Y27">
            <v>2</v>
          </cell>
          <cell r="Z27">
            <v>0</v>
          </cell>
          <cell r="AA27">
            <v>4</v>
          </cell>
          <cell r="AB27">
            <v>0</v>
          </cell>
          <cell r="AC27">
            <v>0</v>
          </cell>
          <cell r="AD27">
            <v>0</v>
          </cell>
          <cell r="AE27">
            <v>1</v>
          </cell>
          <cell r="AF27">
            <v>0</v>
          </cell>
          <cell r="AG27">
            <v>1</v>
          </cell>
          <cell r="AH27">
            <v>0</v>
          </cell>
          <cell r="AI27">
            <v>1</v>
          </cell>
          <cell r="AJ27">
            <v>0</v>
          </cell>
          <cell r="AK27">
            <v>0</v>
          </cell>
          <cell r="AL27">
            <v>1</v>
          </cell>
        </row>
        <row r="28">
          <cell r="B28">
            <v>5036</v>
          </cell>
          <cell r="C28" t="str">
            <v>LS</v>
          </cell>
          <cell r="D28" t="str">
            <v>D.M. 509/1999</v>
          </cell>
          <cell r="E28" t="str">
            <v>BIOTECNOLOGIE MEDICHE E MEDICINA MOLECOLARE</v>
          </cell>
          <cell r="F28">
            <v>0</v>
          </cell>
          <cell r="G28">
            <v>0</v>
          </cell>
          <cell r="H28">
            <v>0</v>
          </cell>
          <cell r="I28">
            <v>6</v>
          </cell>
          <cell r="J28">
            <v>2</v>
          </cell>
          <cell r="K28">
            <v>8</v>
          </cell>
          <cell r="L28">
            <v>4</v>
          </cell>
          <cell r="M28">
            <v>2</v>
          </cell>
          <cell r="N28">
            <v>2</v>
          </cell>
          <cell r="O28">
            <v>0</v>
          </cell>
          <cell r="P28">
            <v>8</v>
          </cell>
          <cell r="T28">
            <v>2</v>
          </cell>
          <cell r="V28">
            <v>2</v>
          </cell>
          <cell r="Y28">
            <v>2</v>
          </cell>
          <cell r="Z28">
            <v>0</v>
          </cell>
          <cell r="AA28">
            <v>2</v>
          </cell>
          <cell r="AB28">
            <v>0</v>
          </cell>
          <cell r="AC28">
            <v>0</v>
          </cell>
          <cell r="AD28">
            <v>0</v>
          </cell>
          <cell r="AE28">
            <v>1</v>
          </cell>
          <cell r="AF28">
            <v>0</v>
          </cell>
          <cell r="AG28">
            <v>1</v>
          </cell>
          <cell r="AH28">
            <v>0</v>
          </cell>
          <cell r="AI28">
            <v>1</v>
          </cell>
          <cell r="AJ28">
            <v>0</v>
          </cell>
          <cell r="AK28">
            <v>0</v>
          </cell>
          <cell r="AL28">
            <v>1</v>
          </cell>
        </row>
        <row r="29">
          <cell r="B29">
            <v>91</v>
          </cell>
          <cell r="C29" t="str">
            <v>L1</v>
          </cell>
          <cell r="D29" t="str">
            <v>Ante Riforma</v>
          </cell>
          <cell r="E29" t="str">
            <v>CHIMICA</v>
          </cell>
          <cell r="F29">
            <v>0</v>
          </cell>
          <cell r="G29">
            <v>0</v>
          </cell>
          <cell r="H29">
            <v>0</v>
          </cell>
          <cell r="I29">
            <v>3</v>
          </cell>
          <cell r="J29">
            <v>2</v>
          </cell>
          <cell r="K29">
            <v>5</v>
          </cell>
          <cell r="L29">
            <v>0</v>
          </cell>
          <cell r="M29">
            <v>0</v>
          </cell>
          <cell r="N29">
            <v>0</v>
          </cell>
          <cell r="O29">
            <v>5</v>
          </cell>
          <cell r="P29">
            <v>5</v>
          </cell>
          <cell r="T29">
            <v>2</v>
          </cell>
          <cell r="V29">
            <v>2</v>
          </cell>
          <cell r="Z29">
            <v>2</v>
          </cell>
          <cell r="AA29">
            <v>2</v>
          </cell>
          <cell r="AB29">
            <v>0</v>
          </cell>
          <cell r="AC29">
            <v>0</v>
          </cell>
          <cell r="AD29">
            <v>0</v>
          </cell>
          <cell r="AE29">
            <v>2</v>
          </cell>
          <cell r="AF29">
            <v>3</v>
          </cell>
          <cell r="AG29">
            <v>5</v>
          </cell>
          <cell r="AH29">
            <v>0</v>
          </cell>
          <cell r="AI29">
            <v>0</v>
          </cell>
          <cell r="AJ29">
            <v>0</v>
          </cell>
          <cell r="AK29">
            <v>5</v>
          </cell>
          <cell r="AL29">
            <v>5</v>
          </cell>
        </row>
        <row r="30">
          <cell r="B30">
            <v>1049</v>
          </cell>
          <cell r="C30" t="str">
            <v>L2</v>
          </cell>
          <cell r="D30" t="str">
            <v>D.M. 509/1999</v>
          </cell>
          <cell r="E30" t="str">
            <v>CHIMICA</v>
          </cell>
          <cell r="F30">
            <v>2</v>
          </cell>
          <cell r="G30">
            <v>1</v>
          </cell>
          <cell r="H30">
            <v>3</v>
          </cell>
          <cell r="I30">
            <v>13</v>
          </cell>
          <cell r="J30">
            <v>17</v>
          </cell>
          <cell r="K30">
            <v>30</v>
          </cell>
          <cell r="L30">
            <v>10</v>
          </cell>
          <cell r="M30">
            <v>10</v>
          </cell>
          <cell r="N30">
            <v>5</v>
          </cell>
          <cell r="O30">
            <v>5</v>
          </cell>
          <cell r="P30">
            <v>33</v>
          </cell>
          <cell r="T30">
            <v>9</v>
          </cell>
          <cell r="U30">
            <v>9</v>
          </cell>
          <cell r="V30">
            <v>18</v>
          </cell>
          <cell r="X30">
            <v>7</v>
          </cell>
          <cell r="Y30">
            <v>6</v>
          </cell>
          <cell r="Z30">
            <v>5</v>
          </cell>
          <cell r="AA30">
            <v>18</v>
          </cell>
          <cell r="AB30">
            <v>0</v>
          </cell>
          <cell r="AC30">
            <v>0</v>
          </cell>
          <cell r="AD30">
            <v>0</v>
          </cell>
          <cell r="AE30">
            <v>4</v>
          </cell>
          <cell r="AF30">
            <v>5</v>
          </cell>
          <cell r="AG30">
            <v>9</v>
          </cell>
          <cell r="AH30">
            <v>0</v>
          </cell>
          <cell r="AI30">
            <v>1</v>
          </cell>
          <cell r="AJ30">
            <v>2</v>
          </cell>
          <cell r="AK30">
            <v>6</v>
          </cell>
          <cell r="AL30">
            <v>9</v>
          </cell>
        </row>
        <row r="31">
          <cell r="B31">
            <v>7743</v>
          </cell>
          <cell r="C31" t="str">
            <v>L2</v>
          </cell>
          <cell r="D31" t="str">
            <v>D.M. 270/2004</v>
          </cell>
          <cell r="E31" t="str">
            <v>CHIMICA (D.M.270/04)</v>
          </cell>
          <cell r="F31">
            <v>0</v>
          </cell>
          <cell r="G31">
            <v>6</v>
          </cell>
          <cell r="H31">
            <v>6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6</v>
          </cell>
          <cell r="R31">
            <v>2</v>
          </cell>
          <cell r="S31">
            <v>2</v>
          </cell>
          <cell r="T31">
            <v>4</v>
          </cell>
          <cell r="U31">
            <v>3</v>
          </cell>
          <cell r="V31">
            <v>7</v>
          </cell>
          <cell r="W31">
            <v>7</v>
          </cell>
          <cell r="Z31">
            <v>0</v>
          </cell>
          <cell r="AA31">
            <v>9</v>
          </cell>
          <cell r="AB31">
            <v>5</v>
          </cell>
          <cell r="AC31">
            <v>0</v>
          </cell>
          <cell r="AD31">
            <v>5</v>
          </cell>
          <cell r="AE31">
            <v>4</v>
          </cell>
          <cell r="AF31">
            <v>9</v>
          </cell>
          <cell r="AG31">
            <v>13</v>
          </cell>
          <cell r="AH31">
            <v>10</v>
          </cell>
          <cell r="AI31">
            <v>3</v>
          </cell>
          <cell r="AJ31">
            <v>0</v>
          </cell>
          <cell r="AK31">
            <v>0</v>
          </cell>
          <cell r="AL31">
            <v>18</v>
          </cell>
        </row>
        <row r="32">
          <cell r="B32">
            <v>1053</v>
          </cell>
          <cell r="C32" t="str">
            <v>L2</v>
          </cell>
          <cell r="D32" t="str">
            <v>D.M. 509/1999</v>
          </cell>
          <cell r="E32" t="str">
            <v>GESTIONE DELLE RISORSE DEL MARE E DELLE COSTE (TARANTO)</v>
          </cell>
          <cell r="F32">
            <v>0</v>
          </cell>
          <cell r="G32">
            <v>1</v>
          </cell>
          <cell r="H32">
            <v>1</v>
          </cell>
          <cell r="I32">
            <v>2</v>
          </cell>
          <cell r="J32">
            <v>1</v>
          </cell>
          <cell r="K32">
            <v>3</v>
          </cell>
          <cell r="L32">
            <v>0</v>
          </cell>
          <cell r="M32">
            <v>0</v>
          </cell>
          <cell r="N32">
            <v>0</v>
          </cell>
          <cell r="O32">
            <v>3</v>
          </cell>
          <cell r="P32">
            <v>4</v>
          </cell>
          <cell r="T32">
            <v>1</v>
          </cell>
          <cell r="U32">
            <v>1</v>
          </cell>
          <cell r="V32">
            <v>2</v>
          </cell>
          <cell r="Y32">
            <v>2</v>
          </cell>
          <cell r="Z32">
            <v>0</v>
          </cell>
          <cell r="AA32">
            <v>2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3</v>
          </cell>
          <cell r="AG32">
            <v>4</v>
          </cell>
          <cell r="AH32">
            <v>0</v>
          </cell>
          <cell r="AI32">
            <v>0</v>
          </cell>
          <cell r="AJ32">
            <v>0</v>
          </cell>
          <cell r="AK32">
            <v>4</v>
          </cell>
          <cell r="AL32">
            <v>4</v>
          </cell>
        </row>
        <row r="33">
          <cell r="B33">
            <v>1059</v>
          </cell>
          <cell r="C33" t="str">
            <v>L2</v>
          </cell>
          <cell r="D33" t="str">
            <v>D.M. 509/1999</v>
          </cell>
          <cell r="E33" t="str">
            <v>SCIENZE AMBIENTALI  (TARANTO)</v>
          </cell>
          <cell r="F33">
            <v>0</v>
          </cell>
          <cell r="G33">
            <v>0</v>
          </cell>
          <cell r="H33">
            <v>0</v>
          </cell>
          <cell r="I33">
            <v>3</v>
          </cell>
          <cell r="J33">
            <v>0</v>
          </cell>
          <cell r="K33">
            <v>3</v>
          </cell>
          <cell r="L33">
            <v>2</v>
          </cell>
          <cell r="M33">
            <v>0</v>
          </cell>
          <cell r="N33">
            <v>0</v>
          </cell>
          <cell r="O33">
            <v>1</v>
          </cell>
          <cell r="P33">
            <v>3</v>
          </cell>
          <cell r="T33">
            <v>1</v>
          </cell>
          <cell r="U33">
            <v>1</v>
          </cell>
          <cell r="V33">
            <v>2</v>
          </cell>
          <cell r="X33">
            <v>2</v>
          </cell>
          <cell r="Z33">
            <v>0</v>
          </cell>
          <cell r="AA33">
            <v>2</v>
          </cell>
          <cell r="AB33">
            <v>0</v>
          </cell>
          <cell r="AC33">
            <v>0</v>
          </cell>
          <cell r="AD33">
            <v>0</v>
          </cell>
          <cell r="AE33">
            <v>2</v>
          </cell>
          <cell r="AF33">
            <v>2</v>
          </cell>
          <cell r="AG33">
            <v>4</v>
          </cell>
          <cell r="AH33">
            <v>0</v>
          </cell>
          <cell r="AI33">
            <v>0</v>
          </cell>
          <cell r="AJ33">
            <v>0</v>
          </cell>
          <cell r="AK33">
            <v>4</v>
          </cell>
          <cell r="AL33">
            <v>4</v>
          </cell>
        </row>
        <row r="34">
          <cell r="B34">
            <v>7893</v>
          </cell>
          <cell r="C34" t="str">
            <v>L2</v>
          </cell>
          <cell r="D34" t="str">
            <v>D.M. 270/2004</v>
          </cell>
          <cell r="E34" t="str">
            <v>SCIENZE AMBIENTALI (D.M.270/04)</v>
          </cell>
          <cell r="Q34">
            <v>2</v>
          </cell>
          <cell r="R34">
            <v>1</v>
          </cell>
          <cell r="S34">
            <v>3</v>
          </cell>
          <cell r="T34">
            <v>2</v>
          </cell>
          <cell r="V34">
            <v>2</v>
          </cell>
          <cell r="W34">
            <v>2</v>
          </cell>
          <cell r="Z34">
            <v>0</v>
          </cell>
          <cell r="AA34">
            <v>5</v>
          </cell>
          <cell r="AB34">
            <v>1</v>
          </cell>
          <cell r="AC34">
            <v>3</v>
          </cell>
          <cell r="AD34">
            <v>4</v>
          </cell>
          <cell r="AE34">
            <v>2</v>
          </cell>
          <cell r="AF34">
            <v>2</v>
          </cell>
          <cell r="AG34">
            <v>4</v>
          </cell>
          <cell r="AH34">
            <v>1</v>
          </cell>
          <cell r="AI34">
            <v>3</v>
          </cell>
          <cell r="AJ34">
            <v>0</v>
          </cell>
          <cell r="AK34">
            <v>0</v>
          </cell>
          <cell r="AL34">
            <v>8</v>
          </cell>
        </row>
        <row r="35">
          <cell r="B35">
            <v>8750</v>
          </cell>
          <cell r="C35" t="str">
            <v>LM</v>
          </cell>
          <cell r="D35" t="str">
            <v>D.M. 270/2004</v>
          </cell>
          <cell r="E35" t="str">
            <v>SCIENZA E TECNOLOGIA DEI MATERIALI (D.M.270/04)</v>
          </cell>
          <cell r="Q35">
            <v>2</v>
          </cell>
          <cell r="R35">
            <v>3</v>
          </cell>
          <cell r="S35">
            <v>5</v>
          </cell>
          <cell r="T35">
            <v>2</v>
          </cell>
          <cell r="U35">
            <v>1</v>
          </cell>
          <cell r="V35">
            <v>3</v>
          </cell>
          <cell r="W35">
            <v>3</v>
          </cell>
          <cell r="Z35">
            <v>0</v>
          </cell>
          <cell r="AA35">
            <v>8</v>
          </cell>
          <cell r="AB35">
            <v>2</v>
          </cell>
          <cell r="AC35">
            <v>5</v>
          </cell>
          <cell r="AD35">
            <v>7</v>
          </cell>
          <cell r="AE35">
            <v>0</v>
          </cell>
          <cell r="AF35">
            <v>2</v>
          </cell>
          <cell r="AG35">
            <v>2</v>
          </cell>
          <cell r="AH35">
            <v>1</v>
          </cell>
          <cell r="AI35">
            <v>1</v>
          </cell>
          <cell r="AJ35">
            <v>0</v>
          </cell>
          <cell r="AK35">
            <v>0</v>
          </cell>
          <cell r="AL35">
            <v>9</v>
          </cell>
        </row>
        <row r="36">
          <cell r="B36">
            <v>8752</v>
          </cell>
          <cell r="C36" t="str">
            <v>LM</v>
          </cell>
          <cell r="D36" t="str">
            <v>D.M. 270/2004</v>
          </cell>
          <cell r="E36" t="str">
            <v>SCIENZE CHIMICHE (D.M.270/04)</v>
          </cell>
          <cell r="F36">
            <v>1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</v>
          </cell>
          <cell r="Q36">
            <v>5</v>
          </cell>
          <cell r="R36">
            <v>6</v>
          </cell>
          <cell r="S36">
            <v>11</v>
          </cell>
          <cell r="T36">
            <v>5</v>
          </cell>
          <cell r="U36">
            <v>2</v>
          </cell>
          <cell r="V36">
            <v>7</v>
          </cell>
          <cell r="W36">
            <v>7</v>
          </cell>
          <cell r="Z36">
            <v>0</v>
          </cell>
          <cell r="AA36">
            <v>18</v>
          </cell>
          <cell r="AB36">
            <v>9</v>
          </cell>
          <cell r="AC36">
            <v>7</v>
          </cell>
          <cell r="AD36">
            <v>16</v>
          </cell>
          <cell r="AE36">
            <v>4</v>
          </cell>
          <cell r="AF36">
            <v>6</v>
          </cell>
          <cell r="AG36">
            <v>10</v>
          </cell>
          <cell r="AH36">
            <v>8</v>
          </cell>
          <cell r="AI36">
            <v>2</v>
          </cell>
          <cell r="AJ36">
            <v>0</v>
          </cell>
          <cell r="AK36">
            <v>0</v>
          </cell>
          <cell r="AL36">
            <v>26</v>
          </cell>
        </row>
        <row r="37">
          <cell r="B37">
            <v>5044</v>
          </cell>
          <cell r="C37" t="str">
            <v>LS</v>
          </cell>
          <cell r="D37" t="str">
            <v>D.M. 509/1999</v>
          </cell>
          <cell r="E37" t="str">
            <v>SCIENZE E TECNOLOGIE DEI MATERIALI</v>
          </cell>
          <cell r="F37">
            <v>0</v>
          </cell>
          <cell r="G37">
            <v>2</v>
          </cell>
          <cell r="H37">
            <v>2</v>
          </cell>
          <cell r="I37">
            <v>0</v>
          </cell>
          <cell r="J37">
            <v>1</v>
          </cell>
          <cell r="K37">
            <v>1</v>
          </cell>
          <cell r="L37">
            <v>1</v>
          </cell>
          <cell r="M37">
            <v>0</v>
          </cell>
          <cell r="N37">
            <v>0</v>
          </cell>
          <cell r="O37">
            <v>0</v>
          </cell>
          <cell r="P37">
            <v>3</v>
          </cell>
          <cell r="U37">
            <v>1</v>
          </cell>
          <cell r="V37">
            <v>1</v>
          </cell>
          <cell r="W37">
            <v>1</v>
          </cell>
          <cell r="Z37">
            <v>0</v>
          </cell>
          <cell r="AA37">
            <v>1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1</v>
          </cell>
          <cell r="AG37">
            <v>1</v>
          </cell>
          <cell r="AH37">
            <v>0</v>
          </cell>
          <cell r="AI37">
            <v>1</v>
          </cell>
          <cell r="AJ37">
            <v>0</v>
          </cell>
          <cell r="AK37">
            <v>0</v>
          </cell>
          <cell r="AL37">
            <v>1</v>
          </cell>
        </row>
        <row r="38">
          <cell r="B38">
            <v>61</v>
          </cell>
          <cell r="C38" t="str">
            <v>L1</v>
          </cell>
          <cell r="D38" t="str">
            <v>Ante Riforma</v>
          </cell>
          <cell r="E38" t="str">
            <v>MEDICINA E CHIRURGIA</v>
          </cell>
          <cell r="F38">
            <v>0</v>
          </cell>
          <cell r="G38">
            <v>0</v>
          </cell>
          <cell r="H38">
            <v>0</v>
          </cell>
          <cell r="I38">
            <v>24</v>
          </cell>
          <cell r="J38">
            <v>10</v>
          </cell>
          <cell r="K38">
            <v>34</v>
          </cell>
          <cell r="L38">
            <v>0</v>
          </cell>
          <cell r="M38">
            <v>0</v>
          </cell>
          <cell r="N38">
            <v>0</v>
          </cell>
          <cell r="O38">
            <v>34</v>
          </cell>
          <cell r="P38">
            <v>34</v>
          </cell>
          <cell r="T38">
            <v>14</v>
          </cell>
          <cell r="U38">
            <v>5</v>
          </cell>
          <cell r="V38">
            <v>19</v>
          </cell>
          <cell r="Z38">
            <v>19</v>
          </cell>
          <cell r="AA38">
            <v>19</v>
          </cell>
          <cell r="AB38">
            <v>0</v>
          </cell>
          <cell r="AC38">
            <v>0</v>
          </cell>
          <cell r="AD38">
            <v>0</v>
          </cell>
          <cell r="AE38">
            <v>12</v>
          </cell>
          <cell r="AF38">
            <v>7</v>
          </cell>
          <cell r="AG38">
            <v>19</v>
          </cell>
          <cell r="AH38">
            <v>0</v>
          </cell>
          <cell r="AI38">
            <v>0</v>
          </cell>
          <cell r="AJ38">
            <v>0</v>
          </cell>
          <cell r="AK38">
            <v>19</v>
          </cell>
          <cell r="AL38">
            <v>19</v>
          </cell>
        </row>
        <row r="39">
          <cell r="B39">
            <v>62</v>
          </cell>
          <cell r="C39" t="str">
            <v>L1</v>
          </cell>
          <cell r="D39" t="str">
            <v>Ante Riforma</v>
          </cell>
          <cell r="E39" t="str">
            <v>ODONTOIATRIA E PROTESI DENTARIA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</v>
          </cell>
          <cell r="K39">
            <v>7</v>
          </cell>
          <cell r="L39">
            <v>0</v>
          </cell>
          <cell r="M39">
            <v>0</v>
          </cell>
          <cell r="N39">
            <v>0</v>
          </cell>
          <cell r="O39">
            <v>7</v>
          </cell>
          <cell r="P39">
            <v>7</v>
          </cell>
          <cell r="U39">
            <v>3</v>
          </cell>
          <cell r="V39">
            <v>3</v>
          </cell>
          <cell r="Z39">
            <v>3</v>
          </cell>
          <cell r="AA39">
            <v>3</v>
          </cell>
          <cell r="AB39">
            <v>0</v>
          </cell>
          <cell r="AC39">
            <v>0</v>
          </cell>
          <cell r="AD39">
            <v>0</v>
          </cell>
          <cell r="AE39">
            <v>6</v>
          </cell>
          <cell r="AF39">
            <v>5</v>
          </cell>
          <cell r="AG39">
            <v>11</v>
          </cell>
          <cell r="AH39">
            <v>0</v>
          </cell>
          <cell r="AI39">
            <v>0</v>
          </cell>
          <cell r="AJ39">
            <v>0</v>
          </cell>
          <cell r="AK39">
            <v>11</v>
          </cell>
          <cell r="AL39">
            <v>11</v>
          </cell>
        </row>
        <row r="40">
          <cell r="B40">
            <v>1111</v>
          </cell>
          <cell r="C40" t="str">
            <v>L2</v>
          </cell>
          <cell r="D40" t="str">
            <v>D.M. 509/1999</v>
          </cell>
          <cell r="E40" t="str">
            <v>ASSISTENZA SANITARIA</v>
          </cell>
          <cell r="F40">
            <v>6</v>
          </cell>
          <cell r="G40">
            <v>2</v>
          </cell>
          <cell r="H40">
            <v>8</v>
          </cell>
          <cell r="I40">
            <v>5</v>
          </cell>
          <cell r="J40">
            <v>5</v>
          </cell>
          <cell r="K40">
            <v>10</v>
          </cell>
          <cell r="L40">
            <v>6</v>
          </cell>
          <cell r="M40">
            <v>4</v>
          </cell>
          <cell r="N40">
            <v>0</v>
          </cell>
          <cell r="O40">
            <v>0</v>
          </cell>
          <cell r="P40">
            <v>18</v>
          </cell>
          <cell r="Q40">
            <v>3</v>
          </cell>
          <cell r="S40">
            <v>3</v>
          </cell>
          <cell r="T40">
            <v>3</v>
          </cell>
          <cell r="V40">
            <v>3</v>
          </cell>
          <cell r="W40">
            <v>2</v>
          </cell>
          <cell r="Z40">
            <v>1</v>
          </cell>
          <cell r="AA40">
            <v>6</v>
          </cell>
          <cell r="AB40">
            <v>16</v>
          </cell>
          <cell r="AC40">
            <v>2</v>
          </cell>
          <cell r="AD40">
            <v>18</v>
          </cell>
          <cell r="AE40">
            <v>5</v>
          </cell>
          <cell r="AF40">
            <v>3</v>
          </cell>
          <cell r="AG40">
            <v>8</v>
          </cell>
          <cell r="AH40">
            <v>6</v>
          </cell>
          <cell r="AI40">
            <v>1</v>
          </cell>
          <cell r="AJ40">
            <v>1</v>
          </cell>
          <cell r="AK40">
            <v>0</v>
          </cell>
          <cell r="AL40">
            <v>26</v>
          </cell>
        </row>
        <row r="41">
          <cell r="B41">
            <v>1026</v>
          </cell>
          <cell r="C41" t="str">
            <v>L2</v>
          </cell>
          <cell r="D41" t="str">
            <v>D.M. 509/1999</v>
          </cell>
          <cell r="E41" t="str">
            <v>DIETISTICA</v>
          </cell>
          <cell r="F41">
            <v>1</v>
          </cell>
          <cell r="G41">
            <v>1</v>
          </cell>
          <cell r="H41">
            <v>2</v>
          </cell>
          <cell r="I41">
            <v>1</v>
          </cell>
          <cell r="J41">
            <v>0</v>
          </cell>
          <cell r="K41">
            <v>1</v>
          </cell>
          <cell r="L41">
            <v>1</v>
          </cell>
          <cell r="M41">
            <v>0</v>
          </cell>
          <cell r="N41">
            <v>0</v>
          </cell>
          <cell r="O41">
            <v>0</v>
          </cell>
          <cell r="P41">
            <v>3</v>
          </cell>
          <cell r="Q41">
            <v>2</v>
          </cell>
          <cell r="R41">
            <v>1</v>
          </cell>
          <cell r="S41">
            <v>3</v>
          </cell>
          <cell r="T41">
            <v>3</v>
          </cell>
          <cell r="U41">
            <v>1</v>
          </cell>
          <cell r="V41">
            <v>4</v>
          </cell>
          <cell r="W41">
            <v>3</v>
          </cell>
          <cell r="X41">
            <v>1</v>
          </cell>
          <cell r="Z41">
            <v>0</v>
          </cell>
          <cell r="AA41">
            <v>7</v>
          </cell>
          <cell r="AB41">
            <v>8</v>
          </cell>
          <cell r="AC41">
            <v>6</v>
          </cell>
          <cell r="AD41">
            <v>14</v>
          </cell>
          <cell r="AE41">
            <v>3</v>
          </cell>
          <cell r="AF41">
            <v>0</v>
          </cell>
          <cell r="AG41">
            <v>3</v>
          </cell>
          <cell r="AH41">
            <v>1</v>
          </cell>
          <cell r="AI41">
            <v>0</v>
          </cell>
          <cell r="AJ41">
            <v>0</v>
          </cell>
          <cell r="AK41">
            <v>2</v>
          </cell>
          <cell r="AL41">
            <v>17</v>
          </cell>
        </row>
        <row r="42">
          <cell r="B42">
            <v>1112</v>
          </cell>
          <cell r="C42" t="str">
            <v>L2</v>
          </cell>
          <cell r="D42" t="str">
            <v>D.M. 509/1999</v>
          </cell>
          <cell r="E42" t="str">
            <v>EDUCAZIONE PROFESSIONALE</v>
          </cell>
          <cell r="F42">
            <v>14</v>
          </cell>
          <cell r="G42">
            <v>1</v>
          </cell>
          <cell r="H42">
            <v>15</v>
          </cell>
          <cell r="I42">
            <v>8</v>
          </cell>
          <cell r="J42">
            <v>0</v>
          </cell>
          <cell r="K42">
            <v>8</v>
          </cell>
          <cell r="L42">
            <v>6</v>
          </cell>
          <cell r="M42">
            <v>1</v>
          </cell>
          <cell r="N42">
            <v>1</v>
          </cell>
          <cell r="O42">
            <v>0</v>
          </cell>
          <cell r="P42">
            <v>23</v>
          </cell>
          <cell r="Q42">
            <v>10</v>
          </cell>
          <cell r="S42">
            <v>10</v>
          </cell>
          <cell r="T42">
            <v>12</v>
          </cell>
          <cell r="U42">
            <v>4</v>
          </cell>
          <cell r="V42">
            <v>16</v>
          </cell>
          <cell r="W42">
            <v>8</v>
          </cell>
          <cell r="X42">
            <v>8</v>
          </cell>
          <cell r="Z42">
            <v>0</v>
          </cell>
          <cell r="AA42">
            <v>26</v>
          </cell>
          <cell r="AB42">
            <v>18</v>
          </cell>
          <cell r="AC42">
            <v>3</v>
          </cell>
          <cell r="AD42">
            <v>21</v>
          </cell>
          <cell r="AE42">
            <v>7</v>
          </cell>
          <cell r="AF42">
            <v>1</v>
          </cell>
          <cell r="AG42">
            <v>7</v>
          </cell>
          <cell r="AH42">
            <v>3</v>
          </cell>
          <cell r="AI42">
            <v>0</v>
          </cell>
          <cell r="AJ42">
            <v>2</v>
          </cell>
          <cell r="AK42">
            <v>2</v>
          </cell>
          <cell r="AL42">
            <v>28</v>
          </cell>
        </row>
        <row r="43">
          <cell r="B43">
            <v>1027</v>
          </cell>
          <cell r="C43" t="str">
            <v>L2</v>
          </cell>
          <cell r="D43" t="str">
            <v>D.M. 509/1999</v>
          </cell>
          <cell r="E43" t="str">
            <v>FISIOTERAPIA</v>
          </cell>
          <cell r="F43">
            <v>77</v>
          </cell>
          <cell r="G43">
            <v>72</v>
          </cell>
          <cell r="H43">
            <v>149</v>
          </cell>
          <cell r="I43">
            <v>44</v>
          </cell>
          <cell r="J43">
            <v>23</v>
          </cell>
          <cell r="K43">
            <v>67</v>
          </cell>
          <cell r="L43">
            <v>35</v>
          </cell>
          <cell r="M43">
            <v>20</v>
          </cell>
          <cell r="N43">
            <v>8</v>
          </cell>
          <cell r="O43">
            <v>4</v>
          </cell>
          <cell r="P43">
            <v>216</v>
          </cell>
          <cell r="Q43">
            <v>59</v>
          </cell>
          <cell r="R43">
            <v>38</v>
          </cell>
          <cell r="S43">
            <v>97</v>
          </cell>
          <cell r="T43">
            <v>32</v>
          </cell>
          <cell r="U43">
            <v>32</v>
          </cell>
          <cell r="V43">
            <v>64</v>
          </cell>
          <cell r="W43">
            <v>22</v>
          </cell>
          <cell r="X43">
            <v>24</v>
          </cell>
          <cell r="Y43">
            <v>11</v>
          </cell>
          <cell r="Z43">
            <v>7</v>
          </cell>
          <cell r="AA43">
            <v>161</v>
          </cell>
          <cell r="AB43">
            <v>77</v>
          </cell>
          <cell r="AC43">
            <v>55</v>
          </cell>
          <cell r="AD43">
            <v>132</v>
          </cell>
          <cell r="AE43">
            <v>26</v>
          </cell>
          <cell r="AF43">
            <v>27</v>
          </cell>
          <cell r="AG43">
            <v>53</v>
          </cell>
          <cell r="AH43">
            <v>20</v>
          </cell>
          <cell r="AI43">
            <v>11</v>
          </cell>
          <cell r="AJ43">
            <v>7</v>
          </cell>
          <cell r="AK43">
            <v>15</v>
          </cell>
          <cell r="AL43">
            <v>185</v>
          </cell>
        </row>
        <row r="44">
          <cell r="B44">
            <v>1028</v>
          </cell>
          <cell r="C44" t="str">
            <v>L2</v>
          </cell>
          <cell r="D44" t="str">
            <v>D.M. 509/1999</v>
          </cell>
          <cell r="E44" t="str">
            <v>IGIENE DENTALE</v>
          </cell>
          <cell r="F44">
            <v>16</v>
          </cell>
          <cell r="G44">
            <v>1</v>
          </cell>
          <cell r="H44">
            <v>17</v>
          </cell>
          <cell r="I44">
            <v>6</v>
          </cell>
          <cell r="J44">
            <v>1</v>
          </cell>
          <cell r="K44">
            <v>7</v>
          </cell>
          <cell r="L44">
            <v>7</v>
          </cell>
          <cell r="M44">
            <v>0</v>
          </cell>
          <cell r="N44">
            <v>0</v>
          </cell>
          <cell r="O44">
            <v>0</v>
          </cell>
          <cell r="P44">
            <v>24</v>
          </cell>
          <cell r="Q44">
            <v>16</v>
          </cell>
          <cell r="R44">
            <v>2</v>
          </cell>
          <cell r="S44">
            <v>18</v>
          </cell>
          <cell r="T44">
            <v>3</v>
          </cell>
          <cell r="U44">
            <v>1</v>
          </cell>
          <cell r="V44">
            <v>4</v>
          </cell>
          <cell r="W44">
            <v>4</v>
          </cell>
          <cell r="Z44">
            <v>0</v>
          </cell>
          <cell r="AA44">
            <v>22</v>
          </cell>
          <cell r="AB44">
            <v>8</v>
          </cell>
          <cell r="AC44">
            <v>4</v>
          </cell>
          <cell r="AD44">
            <v>12</v>
          </cell>
          <cell r="AE44">
            <v>2</v>
          </cell>
          <cell r="AF44">
            <v>0</v>
          </cell>
          <cell r="AG44">
            <v>2</v>
          </cell>
          <cell r="AH44">
            <v>1</v>
          </cell>
          <cell r="AI44">
            <v>1</v>
          </cell>
          <cell r="AJ44">
            <v>0</v>
          </cell>
          <cell r="AK44">
            <v>0</v>
          </cell>
          <cell r="AL44">
            <v>14</v>
          </cell>
        </row>
        <row r="45">
          <cell r="B45">
            <v>1029</v>
          </cell>
          <cell r="C45" t="str">
            <v>L2</v>
          </cell>
          <cell r="D45" t="str">
            <v>D.M. 509/1999</v>
          </cell>
          <cell r="E45" t="str">
            <v>INFERMIERISTICA</v>
          </cell>
          <cell r="F45">
            <v>356</v>
          </cell>
          <cell r="G45">
            <v>152</v>
          </cell>
          <cell r="H45">
            <v>508</v>
          </cell>
          <cell r="I45">
            <v>75</v>
          </cell>
          <cell r="J45">
            <v>51</v>
          </cell>
          <cell r="K45">
            <v>126</v>
          </cell>
          <cell r="L45">
            <v>89</v>
          </cell>
          <cell r="M45">
            <v>31</v>
          </cell>
          <cell r="N45">
            <v>4</v>
          </cell>
          <cell r="O45">
            <v>2</v>
          </cell>
          <cell r="P45">
            <v>634</v>
          </cell>
          <cell r="Q45">
            <v>279</v>
          </cell>
          <cell r="R45">
            <v>168</v>
          </cell>
          <cell r="S45">
            <v>447</v>
          </cell>
          <cell r="T45">
            <v>63</v>
          </cell>
          <cell r="U45">
            <v>39</v>
          </cell>
          <cell r="V45">
            <v>102</v>
          </cell>
          <cell r="W45">
            <v>72</v>
          </cell>
          <cell r="X45">
            <v>19</v>
          </cell>
          <cell r="Y45">
            <v>10</v>
          </cell>
          <cell r="Z45">
            <v>1</v>
          </cell>
          <cell r="AA45">
            <v>549</v>
          </cell>
          <cell r="AB45">
            <v>292</v>
          </cell>
          <cell r="AC45">
            <v>125</v>
          </cell>
          <cell r="AD45">
            <v>417</v>
          </cell>
          <cell r="AE45">
            <v>57</v>
          </cell>
          <cell r="AF45">
            <v>39</v>
          </cell>
          <cell r="AG45">
            <v>96</v>
          </cell>
          <cell r="AH45">
            <v>73</v>
          </cell>
          <cell r="AI45">
            <v>13</v>
          </cell>
          <cell r="AJ45">
            <v>7</v>
          </cell>
          <cell r="AK45">
            <v>3</v>
          </cell>
          <cell r="AL45">
            <v>513</v>
          </cell>
        </row>
        <row r="46">
          <cell r="B46">
            <v>1030</v>
          </cell>
          <cell r="C46" t="str">
            <v>L2</v>
          </cell>
          <cell r="D46" t="str">
            <v>D.M. 509/1999</v>
          </cell>
          <cell r="E46" t="str">
            <v>LOGOPEDIA</v>
          </cell>
          <cell r="F46">
            <v>15</v>
          </cell>
          <cell r="G46">
            <v>1</v>
          </cell>
          <cell r="H46">
            <v>16</v>
          </cell>
          <cell r="I46">
            <v>8</v>
          </cell>
          <cell r="J46">
            <v>1</v>
          </cell>
          <cell r="K46">
            <v>9</v>
          </cell>
          <cell r="L46">
            <v>6</v>
          </cell>
          <cell r="M46">
            <v>1</v>
          </cell>
          <cell r="N46">
            <v>2</v>
          </cell>
          <cell r="O46">
            <v>0</v>
          </cell>
          <cell r="P46">
            <v>25</v>
          </cell>
          <cell r="Q46">
            <v>11</v>
          </cell>
          <cell r="S46">
            <v>11</v>
          </cell>
          <cell r="T46">
            <v>2</v>
          </cell>
          <cell r="V46">
            <v>2</v>
          </cell>
          <cell r="W46">
            <v>1</v>
          </cell>
          <cell r="X46">
            <v>1</v>
          </cell>
          <cell r="Z46">
            <v>0</v>
          </cell>
          <cell r="AA46">
            <v>13</v>
          </cell>
          <cell r="AB46">
            <v>12</v>
          </cell>
          <cell r="AC46">
            <v>0</v>
          </cell>
          <cell r="AD46">
            <v>12</v>
          </cell>
          <cell r="AE46">
            <v>2</v>
          </cell>
          <cell r="AF46">
            <v>0</v>
          </cell>
          <cell r="AG46">
            <v>2</v>
          </cell>
          <cell r="AH46">
            <v>2</v>
          </cell>
          <cell r="AI46">
            <v>0</v>
          </cell>
          <cell r="AJ46">
            <v>0</v>
          </cell>
          <cell r="AK46">
            <v>0</v>
          </cell>
          <cell r="AL46">
            <v>14</v>
          </cell>
        </row>
        <row r="47">
          <cell r="B47">
            <v>1031</v>
          </cell>
          <cell r="C47" t="str">
            <v>L2</v>
          </cell>
          <cell r="D47" t="str">
            <v>D.M. 509/1999</v>
          </cell>
          <cell r="E47" t="str">
            <v>ORTOTTICA ED ASSISTENZA OFTALMOLOGICA</v>
          </cell>
          <cell r="F47">
            <v>7</v>
          </cell>
          <cell r="G47">
            <v>1</v>
          </cell>
          <cell r="H47">
            <v>8</v>
          </cell>
          <cell r="I47">
            <v>3</v>
          </cell>
          <cell r="J47">
            <v>1</v>
          </cell>
          <cell r="K47">
            <v>4</v>
          </cell>
          <cell r="L47">
            <v>2</v>
          </cell>
          <cell r="M47">
            <v>1</v>
          </cell>
          <cell r="N47">
            <v>1</v>
          </cell>
          <cell r="O47">
            <v>0</v>
          </cell>
          <cell r="P47">
            <v>12</v>
          </cell>
          <cell r="Q47">
            <v>4</v>
          </cell>
          <cell r="S47">
            <v>4</v>
          </cell>
          <cell r="T47">
            <v>2</v>
          </cell>
          <cell r="U47">
            <v>2</v>
          </cell>
          <cell r="V47">
            <v>4</v>
          </cell>
          <cell r="Y47">
            <v>4</v>
          </cell>
          <cell r="Z47">
            <v>0</v>
          </cell>
          <cell r="AA47">
            <v>8</v>
          </cell>
          <cell r="AB47">
            <v>6</v>
          </cell>
          <cell r="AC47">
            <v>3</v>
          </cell>
          <cell r="AD47">
            <v>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9</v>
          </cell>
        </row>
        <row r="48">
          <cell r="B48">
            <v>1032</v>
          </cell>
          <cell r="C48" t="str">
            <v>L2</v>
          </cell>
          <cell r="D48" t="str">
            <v>D.M. 509/1999</v>
          </cell>
          <cell r="E48" t="str">
            <v>OSTETRICIA</v>
          </cell>
          <cell r="F48">
            <v>16</v>
          </cell>
          <cell r="G48">
            <v>0</v>
          </cell>
          <cell r="H48">
            <v>16</v>
          </cell>
          <cell r="I48">
            <v>6</v>
          </cell>
          <cell r="J48">
            <v>0</v>
          </cell>
          <cell r="K48">
            <v>6</v>
          </cell>
          <cell r="L48">
            <v>5</v>
          </cell>
          <cell r="M48">
            <v>0</v>
          </cell>
          <cell r="N48">
            <v>1</v>
          </cell>
          <cell r="O48">
            <v>0</v>
          </cell>
          <cell r="P48">
            <v>22</v>
          </cell>
          <cell r="Q48">
            <v>21</v>
          </cell>
          <cell r="R48">
            <v>1</v>
          </cell>
          <cell r="S48">
            <v>22</v>
          </cell>
          <cell r="T48">
            <v>2</v>
          </cell>
          <cell r="V48">
            <v>2</v>
          </cell>
          <cell r="W48">
            <v>2</v>
          </cell>
          <cell r="Z48">
            <v>0</v>
          </cell>
          <cell r="AA48">
            <v>24</v>
          </cell>
          <cell r="AB48">
            <v>18</v>
          </cell>
          <cell r="AC48">
            <v>0</v>
          </cell>
          <cell r="AD48">
            <v>18</v>
          </cell>
          <cell r="AE48">
            <v>3</v>
          </cell>
          <cell r="AF48">
            <v>0</v>
          </cell>
          <cell r="AG48">
            <v>3</v>
          </cell>
          <cell r="AH48">
            <v>1</v>
          </cell>
          <cell r="AI48">
            <v>0</v>
          </cell>
          <cell r="AJ48">
            <v>2</v>
          </cell>
          <cell r="AK48">
            <v>0</v>
          </cell>
          <cell r="AL48">
            <v>21</v>
          </cell>
        </row>
        <row r="49">
          <cell r="B49">
            <v>7597</v>
          </cell>
          <cell r="C49" t="str">
            <v>L2</v>
          </cell>
          <cell r="D49" t="str">
            <v>D.M. 270/2004</v>
          </cell>
          <cell r="E49" t="str">
            <v>SCIENZE DELLE ATTIVITA' MOTORIE E SPORTIVE (D.M.270/04)</v>
          </cell>
          <cell r="F49">
            <v>6</v>
          </cell>
          <cell r="G49">
            <v>2</v>
          </cell>
          <cell r="H49">
            <v>8</v>
          </cell>
          <cell r="I49">
            <v>2</v>
          </cell>
          <cell r="J49">
            <v>9</v>
          </cell>
          <cell r="K49">
            <v>11</v>
          </cell>
          <cell r="L49">
            <v>8</v>
          </cell>
          <cell r="M49">
            <v>3</v>
          </cell>
          <cell r="N49">
            <v>0</v>
          </cell>
          <cell r="O49">
            <v>0</v>
          </cell>
          <cell r="P49">
            <v>19</v>
          </cell>
          <cell r="Q49">
            <v>15</v>
          </cell>
          <cell r="R49">
            <v>9</v>
          </cell>
          <cell r="S49">
            <v>24</v>
          </cell>
          <cell r="T49">
            <v>6</v>
          </cell>
          <cell r="U49">
            <v>11</v>
          </cell>
          <cell r="V49">
            <v>17</v>
          </cell>
          <cell r="W49">
            <v>13</v>
          </cell>
          <cell r="X49">
            <v>3</v>
          </cell>
          <cell r="Y49">
            <v>1</v>
          </cell>
          <cell r="Z49">
            <v>0</v>
          </cell>
          <cell r="AA49">
            <v>41</v>
          </cell>
          <cell r="AB49">
            <v>8</v>
          </cell>
          <cell r="AC49">
            <v>14</v>
          </cell>
          <cell r="AD49">
            <v>22</v>
          </cell>
          <cell r="AE49">
            <v>3</v>
          </cell>
          <cell r="AF49">
            <v>8</v>
          </cell>
          <cell r="AG49">
            <v>11</v>
          </cell>
          <cell r="AH49">
            <v>5</v>
          </cell>
          <cell r="AI49">
            <v>3</v>
          </cell>
          <cell r="AJ49">
            <v>3</v>
          </cell>
          <cell r="AK49">
            <v>0</v>
          </cell>
          <cell r="AL49">
            <v>33</v>
          </cell>
        </row>
        <row r="50">
          <cell r="B50">
            <v>1033</v>
          </cell>
          <cell r="C50" t="str">
            <v>L2</v>
          </cell>
          <cell r="D50" t="str">
            <v>D.M. 509/1999</v>
          </cell>
          <cell r="E50" t="str">
            <v>TECNICHE AUDIOMETRICHE</v>
          </cell>
          <cell r="F50">
            <v>5</v>
          </cell>
          <cell r="G50">
            <v>1</v>
          </cell>
          <cell r="H50">
            <v>6</v>
          </cell>
          <cell r="I50">
            <v>3</v>
          </cell>
          <cell r="J50">
            <v>0</v>
          </cell>
          <cell r="K50">
            <v>3</v>
          </cell>
          <cell r="L50">
            <v>2</v>
          </cell>
          <cell r="M50">
            <v>1</v>
          </cell>
          <cell r="N50">
            <v>0</v>
          </cell>
          <cell r="O50">
            <v>0</v>
          </cell>
          <cell r="P50">
            <v>9</v>
          </cell>
          <cell r="Q50">
            <v>1</v>
          </cell>
          <cell r="R50">
            <v>1</v>
          </cell>
          <cell r="S50">
            <v>2</v>
          </cell>
          <cell r="U50">
            <v>2</v>
          </cell>
          <cell r="V50">
            <v>2</v>
          </cell>
          <cell r="X50">
            <v>1</v>
          </cell>
          <cell r="Y50">
            <v>1</v>
          </cell>
          <cell r="Z50">
            <v>0</v>
          </cell>
          <cell r="AA50">
            <v>4</v>
          </cell>
          <cell r="AB50">
            <v>10</v>
          </cell>
          <cell r="AC50">
            <v>1</v>
          </cell>
          <cell r="AD50">
            <v>11</v>
          </cell>
          <cell r="AE50">
            <v>2</v>
          </cell>
          <cell r="AF50">
            <v>3</v>
          </cell>
          <cell r="AG50">
            <v>5</v>
          </cell>
          <cell r="AH50">
            <v>5</v>
          </cell>
          <cell r="AI50">
            <v>0</v>
          </cell>
          <cell r="AJ50">
            <v>0</v>
          </cell>
          <cell r="AK50">
            <v>0</v>
          </cell>
          <cell r="AL50">
            <v>16</v>
          </cell>
        </row>
        <row r="51">
          <cell r="B51">
            <v>1034</v>
          </cell>
          <cell r="C51" t="str">
            <v>L2</v>
          </cell>
          <cell r="D51" t="str">
            <v>D.M. 509/1999</v>
          </cell>
          <cell r="E51" t="str">
            <v>TECNICHE AUDIOPROTESICHE</v>
          </cell>
          <cell r="F51">
            <v>3</v>
          </cell>
          <cell r="G51">
            <v>2</v>
          </cell>
          <cell r="H51">
            <v>5</v>
          </cell>
          <cell r="I51">
            <v>2</v>
          </cell>
          <cell r="J51">
            <v>1</v>
          </cell>
          <cell r="K51">
            <v>3</v>
          </cell>
          <cell r="L51">
            <v>2</v>
          </cell>
          <cell r="M51">
            <v>0</v>
          </cell>
          <cell r="N51">
            <v>1</v>
          </cell>
          <cell r="O51">
            <v>0</v>
          </cell>
          <cell r="P51">
            <v>8</v>
          </cell>
          <cell r="Q51">
            <v>1</v>
          </cell>
          <cell r="R51">
            <v>1</v>
          </cell>
          <cell r="S51">
            <v>2</v>
          </cell>
          <cell r="T51">
            <v>1</v>
          </cell>
          <cell r="V51">
            <v>1</v>
          </cell>
          <cell r="W51">
            <v>1</v>
          </cell>
          <cell r="Z51">
            <v>0</v>
          </cell>
          <cell r="AA51">
            <v>3</v>
          </cell>
          <cell r="AB51">
            <v>6</v>
          </cell>
          <cell r="AC51">
            <v>7</v>
          </cell>
          <cell r="AD51">
            <v>13</v>
          </cell>
          <cell r="AE51">
            <v>1</v>
          </cell>
          <cell r="AF51">
            <v>4</v>
          </cell>
          <cell r="AG51">
            <v>5</v>
          </cell>
          <cell r="AH51">
            <v>2</v>
          </cell>
          <cell r="AI51">
            <v>2</v>
          </cell>
          <cell r="AJ51">
            <v>0</v>
          </cell>
          <cell r="AK51">
            <v>1</v>
          </cell>
          <cell r="AL51">
            <v>18</v>
          </cell>
        </row>
        <row r="52">
          <cell r="B52">
            <v>1093</v>
          </cell>
          <cell r="C52" t="str">
            <v>L2</v>
          </cell>
          <cell r="D52" t="str">
            <v>D.M. 509/1999</v>
          </cell>
          <cell r="E52" t="str">
            <v>TECNICHE DELLA PREV.NELL'AMBIENTE E NEI LUOGHI DI LAVORO</v>
          </cell>
          <cell r="F52">
            <v>23</v>
          </cell>
          <cell r="G52">
            <v>16</v>
          </cell>
          <cell r="H52">
            <v>39</v>
          </cell>
          <cell r="I52">
            <v>2</v>
          </cell>
          <cell r="J52">
            <v>5</v>
          </cell>
          <cell r="K52">
            <v>7</v>
          </cell>
          <cell r="L52">
            <v>5</v>
          </cell>
          <cell r="M52">
            <v>2</v>
          </cell>
          <cell r="N52">
            <v>0</v>
          </cell>
          <cell r="O52">
            <v>0</v>
          </cell>
          <cell r="P52">
            <v>46</v>
          </cell>
          <cell r="Q52">
            <v>12</v>
          </cell>
          <cell r="R52">
            <v>6</v>
          </cell>
          <cell r="S52">
            <v>18</v>
          </cell>
          <cell r="T52">
            <v>6</v>
          </cell>
          <cell r="U52">
            <v>11</v>
          </cell>
          <cell r="V52">
            <v>17</v>
          </cell>
          <cell r="W52">
            <v>14</v>
          </cell>
          <cell r="X52">
            <v>3</v>
          </cell>
          <cell r="Z52">
            <v>0</v>
          </cell>
          <cell r="AA52">
            <v>35</v>
          </cell>
          <cell r="AB52">
            <v>25</v>
          </cell>
          <cell r="AC52">
            <v>30</v>
          </cell>
          <cell r="AD52">
            <v>55</v>
          </cell>
          <cell r="AE52">
            <v>6</v>
          </cell>
          <cell r="AF52">
            <v>10</v>
          </cell>
          <cell r="AG52">
            <v>16</v>
          </cell>
          <cell r="AH52">
            <v>12</v>
          </cell>
          <cell r="AI52">
            <v>3</v>
          </cell>
          <cell r="AJ52">
            <v>1</v>
          </cell>
          <cell r="AK52">
            <v>0</v>
          </cell>
          <cell r="AL52">
            <v>71</v>
          </cell>
        </row>
        <row r="53">
          <cell r="B53">
            <v>1095</v>
          </cell>
          <cell r="C53" t="str">
            <v>L2</v>
          </cell>
          <cell r="D53" t="str">
            <v>D.M. 509/1999</v>
          </cell>
          <cell r="E53" t="str">
            <v>TECNICHE DELLA RIABILITAZIONE PSICHIATRICA</v>
          </cell>
          <cell r="F53">
            <v>22</v>
          </cell>
          <cell r="G53">
            <v>4</v>
          </cell>
          <cell r="H53">
            <v>26</v>
          </cell>
          <cell r="I53">
            <v>2</v>
          </cell>
          <cell r="J53">
            <v>1</v>
          </cell>
          <cell r="K53">
            <v>3</v>
          </cell>
          <cell r="L53">
            <v>2</v>
          </cell>
          <cell r="M53">
            <v>1</v>
          </cell>
          <cell r="N53">
            <v>0</v>
          </cell>
          <cell r="O53">
            <v>0</v>
          </cell>
          <cell r="P53">
            <v>29</v>
          </cell>
          <cell r="Q53">
            <v>19</v>
          </cell>
          <cell r="R53">
            <v>2</v>
          </cell>
          <cell r="S53">
            <v>21</v>
          </cell>
          <cell r="T53">
            <v>6</v>
          </cell>
          <cell r="U53">
            <v>1</v>
          </cell>
          <cell r="V53">
            <v>7</v>
          </cell>
          <cell r="W53">
            <v>2</v>
          </cell>
          <cell r="X53">
            <v>1</v>
          </cell>
          <cell r="Y53">
            <v>2</v>
          </cell>
          <cell r="Z53">
            <v>2</v>
          </cell>
          <cell r="AA53">
            <v>28</v>
          </cell>
          <cell r="AB53">
            <v>28</v>
          </cell>
          <cell r="AC53">
            <v>3</v>
          </cell>
          <cell r="AD53">
            <v>31</v>
          </cell>
          <cell r="AE53">
            <v>6</v>
          </cell>
          <cell r="AF53">
            <v>1</v>
          </cell>
          <cell r="AG53">
            <v>7</v>
          </cell>
          <cell r="AH53">
            <v>5</v>
          </cell>
          <cell r="AI53">
            <v>1</v>
          </cell>
          <cell r="AJ53">
            <v>0</v>
          </cell>
          <cell r="AK53">
            <v>1</v>
          </cell>
          <cell r="AL53">
            <v>38</v>
          </cell>
        </row>
        <row r="54">
          <cell r="B54">
            <v>1113</v>
          </cell>
          <cell r="C54" t="str">
            <v>L2</v>
          </cell>
          <cell r="D54" t="str">
            <v>D.M. 509/1999</v>
          </cell>
          <cell r="E54" t="str">
            <v>TECNICHE DI FISIOPATOL.CARDIOCIRCOL.E PERFUSIONE CARDIOVASCOLARE</v>
          </cell>
          <cell r="F54">
            <v>0</v>
          </cell>
          <cell r="G54">
            <v>1</v>
          </cell>
          <cell r="H54">
            <v>1</v>
          </cell>
          <cell r="I54">
            <v>3</v>
          </cell>
          <cell r="J54">
            <v>0</v>
          </cell>
          <cell r="K54">
            <v>3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4</v>
          </cell>
          <cell r="Q54">
            <v>8</v>
          </cell>
          <cell r="R54">
            <v>4</v>
          </cell>
          <cell r="S54">
            <v>12</v>
          </cell>
          <cell r="T54">
            <v>2</v>
          </cell>
          <cell r="U54">
            <v>1</v>
          </cell>
          <cell r="V54">
            <v>3</v>
          </cell>
          <cell r="W54">
            <v>2</v>
          </cell>
          <cell r="Y54">
            <v>1</v>
          </cell>
          <cell r="Z54">
            <v>0</v>
          </cell>
          <cell r="AA54">
            <v>15</v>
          </cell>
          <cell r="AB54">
            <v>8</v>
          </cell>
          <cell r="AC54">
            <v>2</v>
          </cell>
          <cell r="AD54">
            <v>10</v>
          </cell>
          <cell r="AE54">
            <v>1</v>
          </cell>
          <cell r="AF54">
            <v>0</v>
          </cell>
          <cell r="AG54">
            <v>1</v>
          </cell>
          <cell r="AH54">
            <v>1</v>
          </cell>
          <cell r="AI54">
            <v>0</v>
          </cell>
          <cell r="AJ54">
            <v>0</v>
          </cell>
          <cell r="AK54">
            <v>0</v>
          </cell>
          <cell r="AL54">
            <v>11</v>
          </cell>
        </row>
        <row r="55">
          <cell r="B55">
            <v>1035</v>
          </cell>
          <cell r="C55" t="str">
            <v>L2</v>
          </cell>
          <cell r="D55" t="str">
            <v>D.M. 509/1999</v>
          </cell>
          <cell r="E55" t="str">
            <v>TECNICHE DI LABORATORIO BIOMEDICO</v>
          </cell>
          <cell r="F55">
            <v>16</v>
          </cell>
          <cell r="G55">
            <v>1</v>
          </cell>
          <cell r="H55">
            <v>17</v>
          </cell>
          <cell r="I55">
            <v>2</v>
          </cell>
          <cell r="J55">
            <v>2</v>
          </cell>
          <cell r="K55">
            <v>4</v>
          </cell>
          <cell r="L55">
            <v>2</v>
          </cell>
          <cell r="M55">
            <v>1</v>
          </cell>
          <cell r="N55">
            <v>1</v>
          </cell>
          <cell r="O55">
            <v>0</v>
          </cell>
          <cell r="P55">
            <v>21</v>
          </cell>
          <cell r="Q55">
            <v>12</v>
          </cell>
          <cell r="R55">
            <v>2</v>
          </cell>
          <cell r="S55">
            <v>14</v>
          </cell>
          <cell r="T55">
            <v>7</v>
          </cell>
          <cell r="U55">
            <v>2</v>
          </cell>
          <cell r="V55">
            <v>9</v>
          </cell>
          <cell r="W55">
            <v>4</v>
          </cell>
          <cell r="X55">
            <v>3</v>
          </cell>
          <cell r="Y55">
            <v>2</v>
          </cell>
          <cell r="Z55">
            <v>0</v>
          </cell>
          <cell r="AA55">
            <v>23</v>
          </cell>
          <cell r="AB55">
            <v>6</v>
          </cell>
          <cell r="AC55">
            <v>3</v>
          </cell>
          <cell r="AD55">
            <v>9</v>
          </cell>
          <cell r="AE55">
            <v>8</v>
          </cell>
          <cell r="AF55">
            <v>3</v>
          </cell>
          <cell r="AG55">
            <v>11</v>
          </cell>
          <cell r="AH55">
            <v>10</v>
          </cell>
          <cell r="AI55">
            <v>1</v>
          </cell>
          <cell r="AJ55">
            <v>0</v>
          </cell>
          <cell r="AK55">
            <v>0</v>
          </cell>
          <cell r="AL55">
            <v>20</v>
          </cell>
        </row>
        <row r="56">
          <cell r="B56">
            <v>1114</v>
          </cell>
          <cell r="C56" t="str">
            <v>L2</v>
          </cell>
          <cell r="D56" t="str">
            <v>D.M. 509/1999</v>
          </cell>
          <cell r="E56" t="str">
            <v>TECNICHE DI NEUROFISIOPATOLOGIA</v>
          </cell>
          <cell r="F56">
            <v>1</v>
          </cell>
          <cell r="G56">
            <v>0</v>
          </cell>
          <cell r="H56">
            <v>1</v>
          </cell>
          <cell r="I56">
            <v>2</v>
          </cell>
          <cell r="J56">
            <v>0</v>
          </cell>
          <cell r="K56">
            <v>2</v>
          </cell>
          <cell r="L56">
            <v>2</v>
          </cell>
          <cell r="M56">
            <v>0</v>
          </cell>
          <cell r="N56">
            <v>0</v>
          </cell>
          <cell r="O56">
            <v>0</v>
          </cell>
          <cell r="P56">
            <v>3</v>
          </cell>
          <cell r="Q56">
            <v>3</v>
          </cell>
          <cell r="R56">
            <v>2</v>
          </cell>
          <cell r="S56">
            <v>5</v>
          </cell>
          <cell r="T56">
            <v>3</v>
          </cell>
          <cell r="V56">
            <v>3</v>
          </cell>
          <cell r="W56">
            <v>2</v>
          </cell>
          <cell r="Z56">
            <v>1</v>
          </cell>
          <cell r="AA56">
            <v>8</v>
          </cell>
          <cell r="AB56">
            <v>3</v>
          </cell>
          <cell r="AC56">
            <v>4</v>
          </cell>
          <cell r="AD56">
            <v>7</v>
          </cell>
          <cell r="AE56">
            <v>1</v>
          </cell>
          <cell r="AF56">
            <v>0</v>
          </cell>
          <cell r="AG56">
            <v>1</v>
          </cell>
          <cell r="AH56">
            <v>0</v>
          </cell>
          <cell r="AI56">
            <v>0</v>
          </cell>
          <cell r="AJ56">
            <v>1</v>
          </cell>
          <cell r="AK56">
            <v>0</v>
          </cell>
          <cell r="AL56">
            <v>8</v>
          </cell>
        </row>
        <row r="57">
          <cell r="B57">
            <v>1115</v>
          </cell>
          <cell r="C57" t="str">
            <v>L2</v>
          </cell>
          <cell r="D57" t="str">
            <v>D.M. 509/1999</v>
          </cell>
          <cell r="E57" t="str">
            <v>TECNICHE DI RADIOLOGIA MEDICA,PER IMMAGINI E RADIOTERAPIA</v>
          </cell>
          <cell r="F57">
            <v>13</v>
          </cell>
          <cell r="G57">
            <v>11</v>
          </cell>
          <cell r="H57">
            <v>24</v>
          </cell>
          <cell r="I57">
            <v>1</v>
          </cell>
          <cell r="J57">
            <v>4</v>
          </cell>
          <cell r="K57">
            <v>5</v>
          </cell>
          <cell r="L57">
            <v>4</v>
          </cell>
          <cell r="M57">
            <v>1</v>
          </cell>
          <cell r="N57">
            <v>0</v>
          </cell>
          <cell r="O57">
            <v>0</v>
          </cell>
          <cell r="P57">
            <v>29</v>
          </cell>
          <cell r="Q57">
            <v>15</v>
          </cell>
          <cell r="R57">
            <v>17</v>
          </cell>
          <cell r="S57">
            <v>32</v>
          </cell>
          <cell r="T57">
            <v>1</v>
          </cell>
          <cell r="U57">
            <v>1</v>
          </cell>
          <cell r="V57">
            <v>2</v>
          </cell>
          <cell r="W57">
            <v>1</v>
          </cell>
          <cell r="X57">
            <v>1</v>
          </cell>
          <cell r="Z57">
            <v>0</v>
          </cell>
          <cell r="AA57">
            <v>34</v>
          </cell>
          <cell r="AB57">
            <v>9</v>
          </cell>
          <cell r="AC57">
            <v>15</v>
          </cell>
          <cell r="AD57">
            <v>24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24</v>
          </cell>
        </row>
        <row r="58">
          <cell r="B58">
            <v>1037</v>
          </cell>
          <cell r="C58" t="str">
            <v>LC5</v>
          </cell>
          <cell r="D58" t="str">
            <v>D.M. 509/1999</v>
          </cell>
          <cell r="E58" t="str">
            <v>ODONTOIATRIA E PROTESI DENTARIA</v>
          </cell>
          <cell r="F58">
            <v>4</v>
          </cell>
          <cell r="G58">
            <v>2</v>
          </cell>
          <cell r="H58">
            <v>6</v>
          </cell>
          <cell r="I58">
            <v>11</v>
          </cell>
          <cell r="J58">
            <v>10</v>
          </cell>
          <cell r="K58">
            <v>21</v>
          </cell>
          <cell r="L58">
            <v>10</v>
          </cell>
          <cell r="M58">
            <v>5</v>
          </cell>
          <cell r="N58">
            <v>2</v>
          </cell>
          <cell r="O58">
            <v>4</v>
          </cell>
          <cell r="P58">
            <v>27</v>
          </cell>
          <cell r="Q58">
            <v>4</v>
          </cell>
          <cell r="R58">
            <v>1</v>
          </cell>
          <cell r="S58">
            <v>5</v>
          </cell>
          <cell r="T58">
            <v>13</v>
          </cell>
          <cell r="U58">
            <v>12</v>
          </cell>
          <cell r="V58">
            <v>25</v>
          </cell>
          <cell r="W58">
            <v>13</v>
          </cell>
          <cell r="X58">
            <v>6</v>
          </cell>
          <cell r="Y58">
            <v>4</v>
          </cell>
          <cell r="Z58">
            <v>2</v>
          </cell>
          <cell r="AA58">
            <v>30</v>
          </cell>
          <cell r="AB58">
            <v>8</v>
          </cell>
          <cell r="AC58">
            <v>9</v>
          </cell>
          <cell r="AD58">
            <v>17</v>
          </cell>
          <cell r="AE58">
            <v>10</v>
          </cell>
          <cell r="AF58">
            <v>18</v>
          </cell>
          <cell r="AG58">
            <v>28</v>
          </cell>
          <cell r="AH58">
            <v>15</v>
          </cell>
          <cell r="AI58">
            <v>2</v>
          </cell>
          <cell r="AJ58">
            <v>6</v>
          </cell>
          <cell r="AK58">
            <v>5</v>
          </cell>
          <cell r="AL58">
            <v>45</v>
          </cell>
        </row>
        <row r="59">
          <cell r="B59">
            <v>1036</v>
          </cell>
          <cell r="C59" t="str">
            <v>LC6</v>
          </cell>
          <cell r="D59" t="str">
            <v>D.M. 509/1999</v>
          </cell>
          <cell r="E59" t="str">
            <v>MEDICINA E CHIRURGIA</v>
          </cell>
          <cell r="F59">
            <v>55</v>
          </cell>
          <cell r="G59">
            <v>20</v>
          </cell>
          <cell r="H59">
            <v>75</v>
          </cell>
          <cell r="I59">
            <v>106</v>
          </cell>
          <cell r="J59">
            <v>48</v>
          </cell>
          <cell r="K59">
            <v>154</v>
          </cell>
          <cell r="L59">
            <v>52</v>
          </cell>
          <cell r="M59">
            <v>32</v>
          </cell>
          <cell r="N59">
            <v>33</v>
          </cell>
          <cell r="O59">
            <v>37</v>
          </cell>
          <cell r="P59">
            <v>229</v>
          </cell>
          <cell r="Q59">
            <v>39</v>
          </cell>
          <cell r="R59">
            <v>21</v>
          </cell>
          <cell r="S59">
            <v>60</v>
          </cell>
          <cell r="T59">
            <v>101</v>
          </cell>
          <cell r="U59">
            <v>48</v>
          </cell>
          <cell r="V59">
            <v>149</v>
          </cell>
          <cell r="W59">
            <v>48</v>
          </cell>
          <cell r="X59">
            <v>45</v>
          </cell>
          <cell r="Y59">
            <v>23</v>
          </cell>
          <cell r="Z59">
            <v>33</v>
          </cell>
          <cell r="AA59">
            <v>209</v>
          </cell>
          <cell r="AB59">
            <v>42</v>
          </cell>
          <cell r="AC59">
            <v>32</v>
          </cell>
          <cell r="AD59">
            <v>74</v>
          </cell>
          <cell r="AE59">
            <v>132</v>
          </cell>
          <cell r="AF59">
            <v>82</v>
          </cell>
          <cell r="AG59">
            <v>214</v>
          </cell>
          <cell r="AH59">
            <v>77</v>
          </cell>
          <cell r="AI59">
            <v>46</v>
          </cell>
          <cell r="AJ59">
            <v>45</v>
          </cell>
          <cell r="AK59">
            <v>46</v>
          </cell>
          <cell r="AL59">
            <v>288</v>
          </cell>
        </row>
        <row r="60">
          <cell r="B60">
            <v>5031</v>
          </cell>
          <cell r="C60" t="str">
            <v>LS</v>
          </cell>
          <cell r="D60" t="str">
            <v>D.M. 509/1999</v>
          </cell>
          <cell r="E60" t="str">
            <v>SCIENZE DELLE PROFESSIONI SANITARIE DELLA RIABILITAZIONE</v>
          </cell>
          <cell r="F60">
            <v>5</v>
          </cell>
          <cell r="G60">
            <v>2</v>
          </cell>
          <cell r="H60">
            <v>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7</v>
          </cell>
          <cell r="Q60">
            <v>13</v>
          </cell>
          <cell r="R60">
            <v>7</v>
          </cell>
          <cell r="S60">
            <v>20</v>
          </cell>
          <cell r="T60">
            <v>3</v>
          </cell>
          <cell r="U60">
            <v>1</v>
          </cell>
          <cell r="V60">
            <v>4</v>
          </cell>
          <cell r="W60">
            <v>4</v>
          </cell>
          <cell r="Z60">
            <v>0</v>
          </cell>
          <cell r="AA60">
            <v>24</v>
          </cell>
          <cell r="AB60">
            <v>5</v>
          </cell>
          <cell r="AC60">
            <v>0</v>
          </cell>
          <cell r="AD60">
            <v>5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5</v>
          </cell>
        </row>
        <row r="61">
          <cell r="B61">
            <v>5030</v>
          </cell>
          <cell r="C61" t="str">
            <v>LS</v>
          </cell>
          <cell r="D61" t="str">
            <v>D.M. 509/1999</v>
          </cell>
          <cell r="E61" t="str">
            <v>SCIENZE INFERMIERISTICHE ED OSTETRICHE</v>
          </cell>
          <cell r="F61">
            <v>15</v>
          </cell>
          <cell r="G61">
            <v>1</v>
          </cell>
          <cell r="H61">
            <v>16</v>
          </cell>
          <cell r="I61">
            <v>1</v>
          </cell>
          <cell r="J61">
            <v>0</v>
          </cell>
          <cell r="K61">
            <v>1</v>
          </cell>
          <cell r="L61">
            <v>1</v>
          </cell>
          <cell r="M61">
            <v>0</v>
          </cell>
          <cell r="N61">
            <v>0</v>
          </cell>
          <cell r="O61">
            <v>0</v>
          </cell>
          <cell r="P61">
            <v>17</v>
          </cell>
          <cell r="Q61">
            <v>22</v>
          </cell>
          <cell r="R61">
            <v>6</v>
          </cell>
          <cell r="S61">
            <v>28</v>
          </cell>
          <cell r="T61">
            <v>2</v>
          </cell>
          <cell r="U61">
            <v>1</v>
          </cell>
          <cell r="V61">
            <v>3</v>
          </cell>
          <cell r="W61">
            <v>1</v>
          </cell>
          <cell r="X61">
            <v>1</v>
          </cell>
          <cell r="Y61">
            <v>1</v>
          </cell>
          <cell r="Z61">
            <v>0</v>
          </cell>
          <cell r="AA61">
            <v>31</v>
          </cell>
          <cell r="AB61">
            <v>3</v>
          </cell>
          <cell r="AC61">
            <v>1</v>
          </cell>
          <cell r="AD61">
            <v>4</v>
          </cell>
          <cell r="AE61">
            <v>1</v>
          </cell>
          <cell r="AF61">
            <v>1</v>
          </cell>
          <cell r="AG61">
            <v>2</v>
          </cell>
          <cell r="AH61">
            <v>2</v>
          </cell>
          <cell r="AI61">
            <v>0</v>
          </cell>
          <cell r="AJ61">
            <v>0</v>
          </cell>
          <cell r="AK61">
            <v>0</v>
          </cell>
          <cell r="AL61">
            <v>6</v>
          </cell>
        </row>
        <row r="62">
          <cell r="B62">
            <v>5057</v>
          </cell>
          <cell r="C62" t="str">
            <v>LS</v>
          </cell>
          <cell r="D62" t="str">
            <v>D.M. 509/1999</v>
          </cell>
          <cell r="E62" t="str">
            <v>ECONOMIA E MANAGEMENT DELLE ORGANIZZAZIONI MARITTIME E DELLA LOGISTICA</v>
          </cell>
          <cell r="F62">
            <v>0</v>
          </cell>
          <cell r="G62">
            <v>0</v>
          </cell>
          <cell r="H62">
            <v>0</v>
          </cell>
          <cell r="I62">
            <v>1</v>
          </cell>
          <cell r="J62">
            <v>0</v>
          </cell>
          <cell r="K62">
            <v>1</v>
          </cell>
          <cell r="L62">
            <v>1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1</v>
          </cell>
          <cell r="AG62">
            <v>1</v>
          </cell>
          <cell r="AH62">
            <v>0</v>
          </cell>
          <cell r="AI62">
            <v>0</v>
          </cell>
          <cell r="AJ62">
            <v>1</v>
          </cell>
          <cell r="AK62">
            <v>0</v>
          </cell>
          <cell r="AL62">
            <v>1</v>
          </cell>
        </row>
        <row r="63">
          <cell r="B63">
            <v>5032</v>
          </cell>
          <cell r="C63" t="str">
            <v>LS</v>
          </cell>
          <cell r="D63" t="str">
            <v>D.M. 509/1999</v>
          </cell>
          <cell r="E63" t="str">
            <v>SCIENZE DELLE PROFESSIONI SANITARIE TECNICHE DIAGNOSTICHE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1</v>
          </cell>
          <cell r="AG63">
            <v>2</v>
          </cell>
          <cell r="AH63">
            <v>0</v>
          </cell>
          <cell r="AI63">
            <v>1</v>
          </cell>
          <cell r="AJ63">
            <v>1</v>
          </cell>
          <cell r="AK63">
            <v>0</v>
          </cell>
          <cell r="AL63">
            <v>2</v>
          </cell>
        </row>
        <row r="64">
          <cell r="B64">
            <v>1015</v>
          </cell>
          <cell r="C64" t="str">
            <v>L2</v>
          </cell>
          <cell r="D64" t="str">
            <v>D.M. 509/1999</v>
          </cell>
          <cell r="E64" t="str">
            <v>INFORMAZIONE SCIENTIFICA SUL FARMACO</v>
          </cell>
          <cell r="F64">
            <v>0</v>
          </cell>
          <cell r="G64">
            <v>2</v>
          </cell>
          <cell r="H64">
            <v>2</v>
          </cell>
          <cell r="I64">
            <v>10</v>
          </cell>
          <cell r="J64">
            <v>11</v>
          </cell>
          <cell r="K64">
            <v>21</v>
          </cell>
          <cell r="L64">
            <v>10</v>
          </cell>
          <cell r="M64">
            <v>3</v>
          </cell>
          <cell r="N64">
            <v>5</v>
          </cell>
          <cell r="O64">
            <v>3</v>
          </cell>
          <cell r="P64">
            <v>23</v>
          </cell>
          <cell r="T64">
            <v>8</v>
          </cell>
          <cell r="U64">
            <v>8</v>
          </cell>
          <cell r="V64">
            <v>16</v>
          </cell>
          <cell r="W64">
            <v>4</v>
          </cell>
          <cell r="X64">
            <v>7</v>
          </cell>
          <cell r="Y64">
            <v>2</v>
          </cell>
          <cell r="Z64">
            <v>3</v>
          </cell>
          <cell r="AA64">
            <v>16</v>
          </cell>
          <cell r="AB64">
            <v>0</v>
          </cell>
          <cell r="AC64">
            <v>0</v>
          </cell>
          <cell r="AD64">
            <v>0</v>
          </cell>
          <cell r="AE64">
            <v>3</v>
          </cell>
          <cell r="AF64">
            <v>2</v>
          </cell>
          <cell r="AG64">
            <v>5</v>
          </cell>
          <cell r="AH64">
            <v>0</v>
          </cell>
          <cell r="AI64">
            <v>2</v>
          </cell>
          <cell r="AJ64">
            <v>1</v>
          </cell>
          <cell r="AK64">
            <v>2</v>
          </cell>
          <cell r="AL64">
            <v>5</v>
          </cell>
        </row>
        <row r="65">
          <cell r="B65">
            <v>7172</v>
          </cell>
          <cell r="C65" t="str">
            <v>L2</v>
          </cell>
          <cell r="D65" t="str">
            <v>D.M. 270/2004</v>
          </cell>
          <cell r="E65" t="str">
            <v>INFORMAZIONE SCIENTIFICA SUL FARMACO (D.M.270/04)</v>
          </cell>
          <cell r="T65">
            <v>1</v>
          </cell>
          <cell r="U65">
            <v>1</v>
          </cell>
          <cell r="V65">
            <v>2</v>
          </cell>
          <cell r="W65">
            <v>2</v>
          </cell>
          <cell r="Z65">
            <v>0</v>
          </cell>
          <cell r="AA65">
            <v>2</v>
          </cell>
          <cell r="AB65">
            <v>0</v>
          </cell>
          <cell r="AC65">
            <v>0</v>
          </cell>
          <cell r="AD65">
            <v>0</v>
          </cell>
          <cell r="AE65">
            <v>6</v>
          </cell>
          <cell r="AF65">
            <v>3</v>
          </cell>
          <cell r="AG65">
            <v>9</v>
          </cell>
          <cell r="AH65">
            <v>1</v>
          </cell>
          <cell r="AI65">
            <v>8</v>
          </cell>
          <cell r="AJ65">
            <v>0</v>
          </cell>
          <cell r="AK65">
            <v>0</v>
          </cell>
          <cell r="AL65">
            <v>9</v>
          </cell>
        </row>
        <row r="66">
          <cell r="B66">
            <v>1016</v>
          </cell>
          <cell r="C66" t="str">
            <v>L2</v>
          </cell>
          <cell r="D66" t="str">
            <v>D.M. 509/1999</v>
          </cell>
          <cell r="E66" t="str">
            <v>TECNICHE ERBORISTICHE</v>
          </cell>
          <cell r="F66">
            <v>2</v>
          </cell>
          <cell r="G66">
            <v>0</v>
          </cell>
          <cell r="H66">
            <v>2</v>
          </cell>
          <cell r="I66">
            <v>4</v>
          </cell>
          <cell r="J66">
            <v>0</v>
          </cell>
          <cell r="K66">
            <v>4</v>
          </cell>
          <cell r="L66">
            <v>1</v>
          </cell>
          <cell r="M66">
            <v>0</v>
          </cell>
          <cell r="N66">
            <v>1</v>
          </cell>
          <cell r="O66">
            <v>2</v>
          </cell>
          <cell r="P66">
            <v>6</v>
          </cell>
          <cell r="T66">
            <v>7</v>
          </cell>
          <cell r="V66">
            <v>7</v>
          </cell>
          <cell r="W66">
            <v>1</v>
          </cell>
          <cell r="X66">
            <v>3</v>
          </cell>
          <cell r="Y66">
            <v>1</v>
          </cell>
          <cell r="Z66">
            <v>2</v>
          </cell>
          <cell r="AA66">
            <v>7</v>
          </cell>
          <cell r="AB66">
            <v>0</v>
          </cell>
          <cell r="AC66">
            <v>0</v>
          </cell>
          <cell r="AD66">
            <v>0</v>
          </cell>
          <cell r="AE66">
            <v>3</v>
          </cell>
          <cell r="AF66">
            <v>0</v>
          </cell>
          <cell r="AG66">
            <v>3</v>
          </cell>
          <cell r="AH66">
            <v>0</v>
          </cell>
          <cell r="AI66">
            <v>0</v>
          </cell>
          <cell r="AJ66">
            <v>2</v>
          </cell>
          <cell r="AK66">
            <v>1</v>
          </cell>
          <cell r="AL66">
            <v>3</v>
          </cell>
        </row>
        <row r="67">
          <cell r="B67">
            <v>7173</v>
          </cell>
          <cell r="C67" t="str">
            <v>L2</v>
          </cell>
          <cell r="D67" t="str">
            <v>D.M. 270/2004</v>
          </cell>
          <cell r="E67" t="str">
            <v>TECNICHE ERBORISTICHE (D.M.270/04)</v>
          </cell>
          <cell r="Q67">
            <v>3</v>
          </cell>
          <cell r="S67">
            <v>3</v>
          </cell>
          <cell r="T67">
            <v>1</v>
          </cell>
          <cell r="U67">
            <v>1</v>
          </cell>
          <cell r="V67">
            <v>2</v>
          </cell>
          <cell r="W67">
            <v>2</v>
          </cell>
          <cell r="Z67">
            <v>0</v>
          </cell>
          <cell r="AA67">
            <v>5</v>
          </cell>
          <cell r="AB67">
            <v>5</v>
          </cell>
          <cell r="AC67">
            <v>1</v>
          </cell>
          <cell r="AD67">
            <v>6</v>
          </cell>
          <cell r="AE67">
            <v>4</v>
          </cell>
          <cell r="AF67">
            <v>0</v>
          </cell>
          <cell r="AG67">
            <v>4</v>
          </cell>
          <cell r="AH67">
            <v>3</v>
          </cell>
          <cell r="AI67">
            <v>1</v>
          </cell>
          <cell r="AJ67">
            <v>0</v>
          </cell>
          <cell r="AK67">
            <v>0</v>
          </cell>
          <cell r="AL67">
            <v>10</v>
          </cell>
        </row>
        <row r="68">
          <cell r="B68">
            <v>1017</v>
          </cell>
          <cell r="C68" t="str">
            <v>LC5</v>
          </cell>
          <cell r="D68" t="str">
            <v>D.M. 509/1999</v>
          </cell>
          <cell r="E68" t="str">
            <v>CHIMICA E TECNOLOGIA FARMACEUTICHE</v>
          </cell>
          <cell r="F68">
            <v>11</v>
          </cell>
          <cell r="G68">
            <v>5</v>
          </cell>
          <cell r="H68">
            <v>16</v>
          </cell>
          <cell r="I68">
            <v>34</v>
          </cell>
          <cell r="J68">
            <v>14</v>
          </cell>
          <cell r="K68">
            <v>48</v>
          </cell>
          <cell r="L68">
            <v>14</v>
          </cell>
          <cell r="M68">
            <v>9</v>
          </cell>
          <cell r="N68">
            <v>10</v>
          </cell>
          <cell r="O68">
            <v>15</v>
          </cell>
          <cell r="P68">
            <v>64</v>
          </cell>
          <cell r="Q68">
            <v>7</v>
          </cell>
          <cell r="R68">
            <v>6</v>
          </cell>
          <cell r="S68">
            <v>13</v>
          </cell>
          <cell r="T68">
            <v>33</v>
          </cell>
          <cell r="U68">
            <v>9</v>
          </cell>
          <cell r="V68">
            <v>42</v>
          </cell>
          <cell r="W68">
            <v>9</v>
          </cell>
          <cell r="X68">
            <v>5</v>
          </cell>
          <cell r="Y68">
            <v>8</v>
          </cell>
          <cell r="Z68">
            <v>20</v>
          </cell>
          <cell r="AA68">
            <v>55</v>
          </cell>
          <cell r="AB68">
            <v>0</v>
          </cell>
          <cell r="AC68">
            <v>1</v>
          </cell>
          <cell r="AD68">
            <v>1</v>
          </cell>
          <cell r="AE68">
            <v>30</v>
          </cell>
          <cell r="AF68">
            <v>9</v>
          </cell>
          <cell r="AG68">
            <v>39</v>
          </cell>
          <cell r="AH68">
            <v>16</v>
          </cell>
          <cell r="AI68">
            <v>7</v>
          </cell>
          <cell r="AJ68">
            <v>2</v>
          </cell>
          <cell r="AK68">
            <v>14</v>
          </cell>
          <cell r="AL68">
            <v>40</v>
          </cell>
        </row>
        <row r="69">
          <cell r="B69">
            <v>1018</v>
          </cell>
          <cell r="C69" t="str">
            <v>LC5</v>
          </cell>
          <cell r="D69" t="str">
            <v>D.M. 509/1999</v>
          </cell>
          <cell r="E69" t="str">
            <v>FARMACIA</v>
          </cell>
          <cell r="F69">
            <v>30</v>
          </cell>
          <cell r="G69">
            <v>20</v>
          </cell>
          <cell r="H69">
            <v>50</v>
          </cell>
          <cell r="I69">
            <v>50</v>
          </cell>
          <cell r="J69">
            <v>31</v>
          </cell>
          <cell r="K69">
            <v>81</v>
          </cell>
          <cell r="L69">
            <v>29</v>
          </cell>
          <cell r="M69">
            <v>14</v>
          </cell>
          <cell r="N69">
            <v>10</v>
          </cell>
          <cell r="O69">
            <v>28</v>
          </cell>
          <cell r="P69">
            <v>131</v>
          </cell>
          <cell r="Q69">
            <v>52</v>
          </cell>
          <cell r="R69">
            <v>14</v>
          </cell>
          <cell r="S69">
            <v>66</v>
          </cell>
          <cell r="T69">
            <v>68</v>
          </cell>
          <cell r="U69">
            <v>21</v>
          </cell>
          <cell r="V69">
            <v>89</v>
          </cell>
          <cell r="W69">
            <v>36</v>
          </cell>
          <cell r="X69">
            <v>21</v>
          </cell>
          <cell r="Y69">
            <v>10</v>
          </cell>
          <cell r="Z69">
            <v>22</v>
          </cell>
          <cell r="AA69">
            <v>155</v>
          </cell>
          <cell r="AB69">
            <v>16</v>
          </cell>
          <cell r="AC69">
            <v>6</v>
          </cell>
          <cell r="AD69">
            <v>22</v>
          </cell>
          <cell r="AE69">
            <v>58</v>
          </cell>
          <cell r="AF69">
            <v>19</v>
          </cell>
          <cell r="AG69">
            <v>76</v>
          </cell>
          <cell r="AH69">
            <v>22</v>
          </cell>
          <cell r="AI69">
            <v>22</v>
          </cell>
          <cell r="AJ69">
            <v>12</v>
          </cell>
          <cell r="AK69">
            <v>20</v>
          </cell>
          <cell r="AL69">
            <v>98</v>
          </cell>
        </row>
        <row r="70">
          <cell r="B70">
            <v>42</v>
          </cell>
          <cell r="C70" t="str">
            <v>L1</v>
          </cell>
          <cell r="D70" t="str">
            <v>Ante Riforma</v>
          </cell>
          <cell r="E70" t="str">
            <v>FILOSOFIA</v>
          </cell>
          <cell r="F70">
            <v>0</v>
          </cell>
          <cell r="G70">
            <v>0</v>
          </cell>
          <cell r="H70">
            <v>0</v>
          </cell>
          <cell r="I70">
            <v>12</v>
          </cell>
          <cell r="J70">
            <v>2</v>
          </cell>
          <cell r="K70">
            <v>14</v>
          </cell>
          <cell r="L70">
            <v>1</v>
          </cell>
          <cell r="M70">
            <v>0</v>
          </cell>
          <cell r="N70">
            <v>0</v>
          </cell>
          <cell r="O70">
            <v>13</v>
          </cell>
          <cell r="P70">
            <v>14</v>
          </cell>
          <cell r="T70">
            <v>8</v>
          </cell>
          <cell r="U70">
            <v>4</v>
          </cell>
          <cell r="V70">
            <v>12</v>
          </cell>
          <cell r="Z70">
            <v>12</v>
          </cell>
          <cell r="AA70">
            <v>12</v>
          </cell>
          <cell r="AB70">
            <v>0</v>
          </cell>
          <cell r="AC70">
            <v>0</v>
          </cell>
          <cell r="AD70">
            <v>0</v>
          </cell>
          <cell r="AE70">
            <v>2</v>
          </cell>
          <cell r="AF70">
            <v>2</v>
          </cell>
          <cell r="AG70">
            <v>4</v>
          </cell>
          <cell r="AH70">
            <v>0</v>
          </cell>
          <cell r="AI70">
            <v>1</v>
          </cell>
          <cell r="AJ70">
            <v>0</v>
          </cell>
          <cell r="AK70">
            <v>3</v>
          </cell>
          <cell r="AL70">
            <v>4</v>
          </cell>
        </row>
        <row r="71">
          <cell r="B71">
            <v>1021</v>
          </cell>
          <cell r="C71" t="str">
            <v>L2</v>
          </cell>
          <cell r="D71" t="str">
            <v>D.M. 509/1999</v>
          </cell>
          <cell r="E71" t="str">
            <v>FILOSOFIA</v>
          </cell>
          <cell r="F71">
            <v>0</v>
          </cell>
          <cell r="G71">
            <v>0</v>
          </cell>
          <cell r="H71">
            <v>0</v>
          </cell>
          <cell r="I71">
            <v>3</v>
          </cell>
          <cell r="J71">
            <v>6</v>
          </cell>
          <cell r="K71">
            <v>9</v>
          </cell>
          <cell r="L71">
            <v>0</v>
          </cell>
          <cell r="M71">
            <v>3</v>
          </cell>
          <cell r="N71">
            <v>3</v>
          </cell>
          <cell r="O71">
            <v>3</v>
          </cell>
          <cell r="P71">
            <v>9</v>
          </cell>
          <cell r="T71">
            <v>9</v>
          </cell>
          <cell r="U71">
            <v>2</v>
          </cell>
          <cell r="V71">
            <v>11</v>
          </cell>
          <cell r="W71">
            <v>1</v>
          </cell>
          <cell r="X71">
            <v>3</v>
          </cell>
          <cell r="Y71">
            <v>1</v>
          </cell>
          <cell r="Z71">
            <v>6</v>
          </cell>
          <cell r="AA71">
            <v>11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4</v>
          </cell>
          <cell r="AG71">
            <v>4</v>
          </cell>
          <cell r="AH71">
            <v>0</v>
          </cell>
          <cell r="AI71">
            <v>1</v>
          </cell>
          <cell r="AJ71">
            <v>0</v>
          </cell>
          <cell r="AK71">
            <v>3</v>
          </cell>
          <cell r="AL71">
            <v>4</v>
          </cell>
        </row>
        <row r="72">
          <cell r="B72">
            <v>7313</v>
          </cell>
          <cell r="C72" t="str">
            <v>L2</v>
          </cell>
          <cell r="D72" t="str">
            <v>D.M. 270/2004</v>
          </cell>
          <cell r="E72" t="str">
            <v>FILOSOFIA (D.M.270/04)</v>
          </cell>
          <cell r="F72">
            <v>24</v>
          </cell>
          <cell r="G72">
            <v>13</v>
          </cell>
          <cell r="H72">
            <v>37</v>
          </cell>
          <cell r="I72">
            <v>13</v>
          </cell>
          <cell r="J72">
            <v>5</v>
          </cell>
          <cell r="K72">
            <v>18</v>
          </cell>
          <cell r="L72">
            <v>17</v>
          </cell>
          <cell r="M72">
            <v>1</v>
          </cell>
          <cell r="N72">
            <v>0</v>
          </cell>
          <cell r="O72">
            <v>0</v>
          </cell>
          <cell r="P72">
            <v>55</v>
          </cell>
          <cell r="Q72">
            <v>17</v>
          </cell>
          <cell r="R72">
            <v>9</v>
          </cell>
          <cell r="S72">
            <v>26</v>
          </cell>
          <cell r="T72">
            <v>16</v>
          </cell>
          <cell r="U72">
            <v>12</v>
          </cell>
          <cell r="V72">
            <v>28</v>
          </cell>
          <cell r="W72">
            <v>21</v>
          </cell>
          <cell r="X72">
            <v>5</v>
          </cell>
          <cell r="Y72">
            <v>2</v>
          </cell>
          <cell r="Z72">
            <v>0</v>
          </cell>
          <cell r="AA72">
            <v>54</v>
          </cell>
          <cell r="AB72">
            <v>18</v>
          </cell>
          <cell r="AC72">
            <v>8</v>
          </cell>
          <cell r="AD72">
            <v>26</v>
          </cell>
          <cell r="AE72">
            <v>17</v>
          </cell>
          <cell r="AF72">
            <v>7</v>
          </cell>
          <cell r="AG72">
            <v>24</v>
          </cell>
          <cell r="AH72">
            <v>17</v>
          </cell>
          <cell r="AI72">
            <v>5</v>
          </cell>
          <cell r="AJ72">
            <v>1</v>
          </cell>
          <cell r="AK72">
            <v>1</v>
          </cell>
          <cell r="AL72">
            <v>50</v>
          </cell>
        </row>
        <row r="73">
          <cell r="B73">
            <v>1024</v>
          </cell>
          <cell r="C73" t="str">
            <v>L2</v>
          </cell>
          <cell r="D73" t="str">
            <v>D.M. 509/1999</v>
          </cell>
          <cell r="E73" t="str">
            <v>SCIENZE STORICHE E SOCIALI</v>
          </cell>
          <cell r="F73">
            <v>0</v>
          </cell>
          <cell r="G73">
            <v>1</v>
          </cell>
          <cell r="H73">
            <v>1</v>
          </cell>
          <cell r="I73">
            <v>1</v>
          </cell>
          <cell r="J73">
            <v>7</v>
          </cell>
          <cell r="K73">
            <v>8</v>
          </cell>
          <cell r="L73">
            <v>1</v>
          </cell>
          <cell r="M73">
            <v>1</v>
          </cell>
          <cell r="N73">
            <v>2</v>
          </cell>
          <cell r="O73">
            <v>4</v>
          </cell>
          <cell r="P73">
            <v>9</v>
          </cell>
          <cell r="T73">
            <v>2</v>
          </cell>
          <cell r="U73">
            <v>5</v>
          </cell>
          <cell r="V73">
            <v>7</v>
          </cell>
          <cell r="W73">
            <v>2</v>
          </cell>
          <cell r="Y73">
            <v>1</v>
          </cell>
          <cell r="Z73">
            <v>4</v>
          </cell>
          <cell r="AA73">
            <v>7</v>
          </cell>
          <cell r="AB73">
            <v>0</v>
          </cell>
          <cell r="AC73">
            <v>0</v>
          </cell>
          <cell r="AD73">
            <v>0</v>
          </cell>
          <cell r="AE73">
            <v>2</v>
          </cell>
          <cell r="AF73">
            <v>2</v>
          </cell>
          <cell r="AG73">
            <v>4</v>
          </cell>
          <cell r="AH73">
            <v>0</v>
          </cell>
          <cell r="AI73">
            <v>0</v>
          </cell>
          <cell r="AJ73">
            <v>0</v>
          </cell>
          <cell r="AK73">
            <v>4</v>
          </cell>
          <cell r="AL73">
            <v>4</v>
          </cell>
        </row>
        <row r="74">
          <cell r="B74">
            <v>7315</v>
          </cell>
          <cell r="C74" t="str">
            <v>L2</v>
          </cell>
          <cell r="D74" t="str">
            <v>D.M. 270/2004</v>
          </cell>
          <cell r="E74" t="str">
            <v>STORIA E SCIENZE SOCIALI (D.M.270/04)</v>
          </cell>
          <cell r="F74">
            <v>1</v>
          </cell>
          <cell r="G74">
            <v>1</v>
          </cell>
          <cell r="H74">
            <v>2</v>
          </cell>
          <cell r="I74">
            <v>0</v>
          </cell>
          <cell r="J74">
            <v>3</v>
          </cell>
          <cell r="K74">
            <v>3</v>
          </cell>
          <cell r="L74">
            <v>1</v>
          </cell>
          <cell r="M74">
            <v>2</v>
          </cell>
          <cell r="N74">
            <v>0</v>
          </cell>
          <cell r="O74">
            <v>0</v>
          </cell>
          <cell r="P74">
            <v>5</v>
          </cell>
          <cell r="Q74">
            <v>1</v>
          </cell>
          <cell r="R74">
            <v>6</v>
          </cell>
          <cell r="S74">
            <v>7</v>
          </cell>
          <cell r="T74">
            <v>6</v>
          </cell>
          <cell r="U74">
            <v>5</v>
          </cell>
          <cell r="V74">
            <v>11</v>
          </cell>
          <cell r="W74">
            <v>5</v>
          </cell>
          <cell r="X74">
            <v>4</v>
          </cell>
          <cell r="Y74">
            <v>2</v>
          </cell>
          <cell r="Z74">
            <v>0</v>
          </cell>
          <cell r="AA74">
            <v>18</v>
          </cell>
          <cell r="AB74">
            <v>2</v>
          </cell>
          <cell r="AC74">
            <v>7</v>
          </cell>
          <cell r="AD74">
            <v>9</v>
          </cell>
          <cell r="AE74">
            <v>7</v>
          </cell>
          <cell r="AF74">
            <v>14</v>
          </cell>
          <cell r="AG74">
            <v>21</v>
          </cell>
          <cell r="AH74">
            <v>8</v>
          </cell>
          <cell r="AI74">
            <v>10</v>
          </cell>
          <cell r="AJ74">
            <v>3</v>
          </cell>
          <cell r="AK74">
            <v>0</v>
          </cell>
          <cell r="AL74">
            <v>30</v>
          </cell>
        </row>
        <row r="75">
          <cell r="B75">
            <v>8313</v>
          </cell>
          <cell r="C75" t="str">
            <v>LM</v>
          </cell>
          <cell r="D75" t="str">
            <v>D.M. 270/2004</v>
          </cell>
          <cell r="E75" t="str">
            <v>BENI ARCHIVISTICI E LIBRARI (D.M.270/04)</v>
          </cell>
          <cell r="F75">
            <v>12</v>
          </cell>
          <cell r="G75">
            <v>1</v>
          </cell>
          <cell r="H75">
            <v>13</v>
          </cell>
          <cell r="I75">
            <v>1</v>
          </cell>
          <cell r="J75">
            <v>0</v>
          </cell>
          <cell r="K75">
            <v>1</v>
          </cell>
          <cell r="L75">
            <v>1</v>
          </cell>
          <cell r="M75">
            <v>0</v>
          </cell>
          <cell r="N75">
            <v>0</v>
          </cell>
          <cell r="O75">
            <v>0</v>
          </cell>
          <cell r="P75">
            <v>14</v>
          </cell>
          <cell r="Q75">
            <v>10</v>
          </cell>
          <cell r="R75">
            <v>4</v>
          </cell>
          <cell r="S75">
            <v>14</v>
          </cell>
          <cell r="T75">
            <v>2</v>
          </cell>
          <cell r="V75">
            <v>2</v>
          </cell>
          <cell r="W75">
            <v>1</v>
          </cell>
          <cell r="X75">
            <v>1</v>
          </cell>
          <cell r="Z75">
            <v>0</v>
          </cell>
          <cell r="AA75">
            <v>16</v>
          </cell>
          <cell r="AB75">
            <v>11</v>
          </cell>
          <cell r="AC75">
            <v>0</v>
          </cell>
          <cell r="AD75">
            <v>11</v>
          </cell>
          <cell r="AE75">
            <v>5</v>
          </cell>
          <cell r="AF75">
            <v>0</v>
          </cell>
          <cell r="AG75">
            <v>5</v>
          </cell>
          <cell r="AH75">
            <v>4</v>
          </cell>
          <cell r="AI75">
            <v>1</v>
          </cell>
          <cell r="AJ75">
            <v>0</v>
          </cell>
          <cell r="AK75">
            <v>0</v>
          </cell>
          <cell r="AL75">
            <v>16</v>
          </cell>
        </row>
        <row r="76">
          <cell r="B76">
            <v>8317</v>
          </cell>
          <cell r="C76" t="str">
            <v>LM</v>
          </cell>
          <cell r="D76" t="str">
            <v>D.M. 270/2004</v>
          </cell>
          <cell r="E76" t="str">
            <v>SCIENZE FILOSOFICHE (D.M.270/04)</v>
          </cell>
          <cell r="F76">
            <v>4</v>
          </cell>
          <cell r="G76">
            <v>6</v>
          </cell>
          <cell r="H76">
            <v>10</v>
          </cell>
          <cell r="I76">
            <v>4</v>
          </cell>
          <cell r="J76">
            <v>3</v>
          </cell>
          <cell r="K76">
            <v>7</v>
          </cell>
          <cell r="L76">
            <v>7</v>
          </cell>
          <cell r="M76">
            <v>0</v>
          </cell>
          <cell r="N76">
            <v>0</v>
          </cell>
          <cell r="O76">
            <v>0</v>
          </cell>
          <cell r="P76">
            <v>17</v>
          </cell>
          <cell r="Q76">
            <v>31</v>
          </cell>
          <cell r="R76">
            <v>7</v>
          </cell>
          <cell r="S76">
            <v>38</v>
          </cell>
          <cell r="T76">
            <v>9</v>
          </cell>
          <cell r="U76">
            <v>4</v>
          </cell>
          <cell r="V76">
            <v>13</v>
          </cell>
          <cell r="W76">
            <v>11</v>
          </cell>
          <cell r="X76">
            <v>2</v>
          </cell>
          <cell r="Z76">
            <v>0</v>
          </cell>
          <cell r="AA76">
            <v>51</v>
          </cell>
          <cell r="AB76">
            <v>22</v>
          </cell>
          <cell r="AC76">
            <v>11</v>
          </cell>
          <cell r="AD76">
            <v>33</v>
          </cell>
          <cell r="AE76">
            <v>10</v>
          </cell>
          <cell r="AF76">
            <v>2</v>
          </cell>
          <cell r="AG76">
            <v>12</v>
          </cell>
          <cell r="AH76">
            <v>7</v>
          </cell>
          <cell r="AI76">
            <v>4</v>
          </cell>
          <cell r="AJ76">
            <v>1</v>
          </cell>
          <cell r="AK76">
            <v>0</v>
          </cell>
          <cell r="AL76">
            <v>45</v>
          </cell>
        </row>
        <row r="77">
          <cell r="B77">
            <v>8318</v>
          </cell>
          <cell r="C77" t="str">
            <v>LM</v>
          </cell>
          <cell r="D77" t="str">
            <v>D.M. 270/2004</v>
          </cell>
          <cell r="E77" t="str">
            <v>SCIENZE STORICHE (D.M.270/04)</v>
          </cell>
          <cell r="F77">
            <v>3</v>
          </cell>
          <cell r="G77">
            <v>2</v>
          </cell>
          <cell r="H77">
            <v>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5</v>
          </cell>
          <cell r="Q77">
            <v>4</v>
          </cell>
          <cell r="R77">
            <v>2</v>
          </cell>
          <cell r="S77">
            <v>6</v>
          </cell>
          <cell r="T77">
            <v>2</v>
          </cell>
          <cell r="U77">
            <v>1</v>
          </cell>
          <cell r="V77">
            <v>3</v>
          </cell>
          <cell r="W77">
            <v>3</v>
          </cell>
          <cell r="Z77">
            <v>0</v>
          </cell>
          <cell r="AA77">
            <v>9</v>
          </cell>
          <cell r="AB77">
            <v>3</v>
          </cell>
          <cell r="AC77">
            <v>3</v>
          </cell>
          <cell r="AD77">
            <v>6</v>
          </cell>
          <cell r="AE77">
            <v>5</v>
          </cell>
          <cell r="AF77">
            <v>9</v>
          </cell>
          <cell r="AG77">
            <v>14</v>
          </cell>
          <cell r="AH77">
            <v>12</v>
          </cell>
          <cell r="AI77">
            <v>1</v>
          </cell>
          <cell r="AJ77">
            <v>1</v>
          </cell>
          <cell r="AK77">
            <v>0</v>
          </cell>
          <cell r="AL77">
            <v>20</v>
          </cell>
        </row>
        <row r="78">
          <cell r="B78">
            <v>11</v>
          </cell>
          <cell r="C78" t="str">
            <v>L1</v>
          </cell>
          <cell r="D78" t="str">
            <v>Ante Riforma</v>
          </cell>
          <cell r="E78" t="str">
            <v>GIURISPRUDENZA</v>
          </cell>
          <cell r="F78">
            <v>0</v>
          </cell>
          <cell r="G78">
            <v>0</v>
          </cell>
          <cell r="H78">
            <v>0</v>
          </cell>
          <cell r="I78">
            <v>79</v>
          </cell>
          <cell r="J78">
            <v>48</v>
          </cell>
          <cell r="K78">
            <v>127</v>
          </cell>
          <cell r="L78">
            <v>0</v>
          </cell>
          <cell r="M78">
            <v>0</v>
          </cell>
          <cell r="N78">
            <v>0</v>
          </cell>
          <cell r="O78">
            <v>127</v>
          </cell>
          <cell r="P78">
            <v>127</v>
          </cell>
          <cell r="T78">
            <v>68</v>
          </cell>
          <cell r="U78">
            <v>38</v>
          </cell>
          <cell r="V78">
            <v>106</v>
          </cell>
          <cell r="Z78">
            <v>106</v>
          </cell>
          <cell r="AA78">
            <v>106</v>
          </cell>
          <cell r="AB78">
            <v>0</v>
          </cell>
          <cell r="AC78">
            <v>0</v>
          </cell>
          <cell r="AD78">
            <v>0</v>
          </cell>
          <cell r="AE78">
            <v>50</v>
          </cell>
          <cell r="AF78">
            <v>35</v>
          </cell>
          <cell r="AG78">
            <v>85</v>
          </cell>
          <cell r="AH78">
            <v>0</v>
          </cell>
          <cell r="AI78">
            <v>0</v>
          </cell>
          <cell r="AJ78">
            <v>0</v>
          </cell>
          <cell r="AK78">
            <v>85</v>
          </cell>
          <cell r="AL78">
            <v>85</v>
          </cell>
        </row>
        <row r="79">
          <cell r="B79">
            <v>7222</v>
          </cell>
          <cell r="C79" t="str">
            <v>L2</v>
          </cell>
          <cell r="D79" t="str">
            <v>D.M. 270/2004</v>
          </cell>
          <cell r="E79" t="str">
            <v>SCIENZE DEI SERVIZI GIURIDICI (D.M.270/04)</v>
          </cell>
          <cell r="F79">
            <v>4</v>
          </cell>
          <cell r="G79">
            <v>2</v>
          </cell>
          <cell r="H79">
            <v>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R79">
            <v>4</v>
          </cell>
          <cell r="S79">
            <v>4</v>
          </cell>
          <cell r="T79">
            <v>1</v>
          </cell>
          <cell r="V79">
            <v>1</v>
          </cell>
          <cell r="W79">
            <v>1</v>
          </cell>
          <cell r="Z79">
            <v>0</v>
          </cell>
          <cell r="AA79">
            <v>5</v>
          </cell>
          <cell r="AB79">
            <v>6</v>
          </cell>
          <cell r="AC79">
            <v>5</v>
          </cell>
          <cell r="AD79">
            <v>11</v>
          </cell>
          <cell r="AE79">
            <v>7</v>
          </cell>
          <cell r="AF79">
            <v>6</v>
          </cell>
          <cell r="AG79">
            <v>13</v>
          </cell>
          <cell r="AH79">
            <v>11</v>
          </cell>
          <cell r="AI79">
            <v>2</v>
          </cell>
          <cell r="AJ79">
            <v>0</v>
          </cell>
          <cell r="AK79">
            <v>0</v>
          </cell>
          <cell r="AL79">
            <v>24</v>
          </cell>
        </row>
        <row r="80">
          <cell r="B80">
            <v>7223</v>
          </cell>
          <cell r="C80" t="str">
            <v>L2</v>
          </cell>
          <cell r="D80" t="str">
            <v>D.M. 270/2004</v>
          </cell>
          <cell r="E80" t="str">
            <v>SCIENZE DEI SERVIZI GIURIDICI D'IMPRESA (D.M.270/04)</v>
          </cell>
          <cell r="F80">
            <v>0</v>
          </cell>
          <cell r="G80">
            <v>1</v>
          </cell>
          <cell r="H80">
            <v>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1</v>
          </cell>
          <cell r="Q80">
            <v>1</v>
          </cell>
          <cell r="S80">
            <v>1</v>
          </cell>
          <cell r="U80">
            <v>1</v>
          </cell>
          <cell r="V80">
            <v>1</v>
          </cell>
          <cell r="W80">
            <v>1</v>
          </cell>
          <cell r="Z80">
            <v>0</v>
          </cell>
          <cell r="AA80">
            <v>2</v>
          </cell>
          <cell r="AB80">
            <v>3</v>
          </cell>
          <cell r="AC80">
            <v>0</v>
          </cell>
          <cell r="AD80">
            <v>3</v>
          </cell>
          <cell r="AE80">
            <v>3</v>
          </cell>
          <cell r="AF80">
            <v>6</v>
          </cell>
          <cell r="AG80">
            <v>9</v>
          </cell>
          <cell r="AH80">
            <v>8</v>
          </cell>
          <cell r="AI80">
            <v>1</v>
          </cell>
          <cell r="AJ80">
            <v>0</v>
          </cell>
          <cell r="AK80">
            <v>0</v>
          </cell>
          <cell r="AL80">
            <v>12</v>
          </cell>
        </row>
        <row r="81">
          <cell r="B81">
            <v>1019</v>
          </cell>
          <cell r="C81" t="str">
            <v>L2</v>
          </cell>
          <cell r="D81" t="str">
            <v>D.M. 509/1999</v>
          </cell>
          <cell r="E81" t="str">
            <v>SCIENZE GIURIDICHE</v>
          </cell>
          <cell r="F81">
            <v>1</v>
          </cell>
          <cell r="G81">
            <v>1</v>
          </cell>
          <cell r="H81">
            <v>2</v>
          </cell>
          <cell r="I81">
            <v>9</v>
          </cell>
          <cell r="J81">
            <v>15</v>
          </cell>
          <cell r="K81">
            <v>24</v>
          </cell>
          <cell r="L81">
            <v>5</v>
          </cell>
          <cell r="M81">
            <v>7</v>
          </cell>
          <cell r="N81">
            <v>4</v>
          </cell>
          <cell r="O81">
            <v>8</v>
          </cell>
          <cell r="P81">
            <v>26</v>
          </cell>
          <cell r="T81">
            <v>8</v>
          </cell>
          <cell r="U81">
            <v>13</v>
          </cell>
          <cell r="V81">
            <v>21</v>
          </cell>
          <cell r="W81">
            <v>1</v>
          </cell>
          <cell r="X81">
            <v>5</v>
          </cell>
          <cell r="Y81">
            <v>6</v>
          </cell>
          <cell r="Z81">
            <v>9</v>
          </cell>
          <cell r="AA81">
            <v>21</v>
          </cell>
          <cell r="AB81">
            <v>0</v>
          </cell>
          <cell r="AC81">
            <v>0</v>
          </cell>
          <cell r="AD81">
            <v>0</v>
          </cell>
          <cell r="AE81">
            <v>5</v>
          </cell>
          <cell r="AF81">
            <v>7</v>
          </cell>
          <cell r="AG81">
            <v>12</v>
          </cell>
          <cell r="AH81">
            <v>0</v>
          </cell>
          <cell r="AI81">
            <v>1</v>
          </cell>
          <cell r="AJ81">
            <v>3</v>
          </cell>
          <cell r="AK81">
            <v>8</v>
          </cell>
          <cell r="AL81">
            <v>12</v>
          </cell>
        </row>
        <row r="82">
          <cell r="B82">
            <v>1088</v>
          </cell>
          <cell r="C82" t="str">
            <v>L2</v>
          </cell>
          <cell r="D82" t="str">
            <v>D.M. 509/1999</v>
          </cell>
          <cell r="E82" t="str">
            <v>SCIENZE GIURIDICHE D'IMPRESA</v>
          </cell>
          <cell r="F82">
            <v>0</v>
          </cell>
          <cell r="G82">
            <v>0</v>
          </cell>
          <cell r="H82">
            <v>0</v>
          </cell>
          <cell r="I82">
            <v>2</v>
          </cell>
          <cell r="J82">
            <v>6</v>
          </cell>
          <cell r="K82">
            <v>8</v>
          </cell>
          <cell r="L82">
            <v>0</v>
          </cell>
          <cell r="M82">
            <v>4</v>
          </cell>
          <cell r="N82">
            <v>2</v>
          </cell>
          <cell r="O82">
            <v>2</v>
          </cell>
          <cell r="P82">
            <v>8</v>
          </cell>
          <cell r="T82">
            <v>6</v>
          </cell>
          <cell r="U82">
            <v>2</v>
          </cell>
          <cell r="V82">
            <v>8</v>
          </cell>
          <cell r="Y82">
            <v>4</v>
          </cell>
          <cell r="Z82">
            <v>4</v>
          </cell>
          <cell r="AA82">
            <v>8</v>
          </cell>
          <cell r="AB82">
            <v>0</v>
          </cell>
          <cell r="AC82">
            <v>0</v>
          </cell>
          <cell r="AD82">
            <v>0</v>
          </cell>
          <cell r="AE82">
            <v>2</v>
          </cell>
          <cell r="AF82">
            <v>3</v>
          </cell>
          <cell r="AG82">
            <v>5</v>
          </cell>
          <cell r="AH82">
            <v>0</v>
          </cell>
          <cell r="AI82">
            <v>0</v>
          </cell>
          <cell r="AJ82">
            <v>1</v>
          </cell>
          <cell r="AK82">
            <v>4</v>
          </cell>
          <cell r="AL82">
            <v>5</v>
          </cell>
        </row>
        <row r="83">
          <cell r="B83">
            <v>6001</v>
          </cell>
          <cell r="C83" t="str">
            <v>LM5</v>
          </cell>
          <cell r="D83" t="str">
            <v>D.M. 270/2004</v>
          </cell>
          <cell r="E83" t="str">
            <v>GIURISPRUDENZA</v>
          </cell>
          <cell r="F83">
            <v>100</v>
          </cell>
          <cell r="G83">
            <v>59</v>
          </cell>
          <cell r="H83">
            <v>159</v>
          </cell>
          <cell r="I83">
            <v>162</v>
          </cell>
          <cell r="J83">
            <v>111</v>
          </cell>
          <cell r="K83">
            <v>273</v>
          </cell>
          <cell r="L83">
            <v>115</v>
          </cell>
          <cell r="M83">
            <v>96</v>
          </cell>
          <cell r="N83">
            <v>62</v>
          </cell>
          <cell r="O83">
            <v>0</v>
          </cell>
          <cell r="P83">
            <v>432</v>
          </cell>
          <cell r="Q83">
            <v>100</v>
          </cell>
          <cell r="R83">
            <v>62</v>
          </cell>
          <cell r="S83">
            <v>162</v>
          </cell>
          <cell r="T83">
            <v>210</v>
          </cell>
          <cell r="U83">
            <v>111</v>
          </cell>
          <cell r="V83">
            <v>321</v>
          </cell>
          <cell r="W83">
            <v>103</v>
          </cell>
          <cell r="X83">
            <v>96</v>
          </cell>
          <cell r="Y83">
            <v>85</v>
          </cell>
          <cell r="Z83">
            <v>37</v>
          </cell>
          <cell r="AA83">
            <v>483</v>
          </cell>
          <cell r="AB83">
            <v>104</v>
          </cell>
          <cell r="AC83">
            <v>64</v>
          </cell>
          <cell r="AD83">
            <v>168</v>
          </cell>
          <cell r="AE83">
            <v>212</v>
          </cell>
          <cell r="AF83">
            <v>117</v>
          </cell>
          <cell r="AG83">
            <v>329</v>
          </cell>
          <cell r="AH83">
            <v>123</v>
          </cell>
          <cell r="AI83">
            <v>85</v>
          </cell>
          <cell r="AJ83">
            <v>52</v>
          </cell>
          <cell r="AK83">
            <v>69</v>
          </cell>
          <cell r="AL83">
            <v>497</v>
          </cell>
        </row>
        <row r="84">
          <cell r="B84">
            <v>6002</v>
          </cell>
          <cell r="C84" t="str">
            <v>LM5</v>
          </cell>
          <cell r="D84" t="str">
            <v>D.M. 270/2004</v>
          </cell>
          <cell r="E84" t="str">
            <v>GIURISPRUDENZA (già Giurisprudenza d'impresa)</v>
          </cell>
          <cell r="F84">
            <v>6</v>
          </cell>
          <cell r="G84">
            <v>7</v>
          </cell>
          <cell r="H84">
            <v>13</v>
          </cell>
          <cell r="I84">
            <v>9</v>
          </cell>
          <cell r="J84">
            <v>9</v>
          </cell>
          <cell r="K84">
            <v>18</v>
          </cell>
          <cell r="L84">
            <v>12</v>
          </cell>
          <cell r="M84">
            <v>4</v>
          </cell>
          <cell r="N84">
            <v>2</v>
          </cell>
          <cell r="O84">
            <v>0</v>
          </cell>
          <cell r="P84">
            <v>31</v>
          </cell>
          <cell r="Q84">
            <v>16</v>
          </cell>
          <cell r="R84">
            <v>6</v>
          </cell>
          <cell r="S84">
            <v>22</v>
          </cell>
          <cell r="T84">
            <v>20</v>
          </cell>
          <cell r="U84">
            <v>7</v>
          </cell>
          <cell r="V84">
            <v>27</v>
          </cell>
          <cell r="W84">
            <v>11</v>
          </cell>
          <cell r="X84">
            <v>6</v>
          </cell>
          <cell r="Y84">
            <v>9</v>
          </cell>
          <cell r="Z84">
            <v>1</v>
          </cell>
          <cell r="AA84">
            <v>49</v>
          </cell>
          <cell r="AB84">
            <v>9</v>
          </cell>
          <cell r="AC84">
            <v>4</v>
          </cell>
          <cell r="AD84">
            <v>13</v>
          </cell>
          <cell r="AE84">
            <v>18</v>
          </cell>
          <cell r="AF84">
            <v>15</v>
          </cell>
          <cell r="AG84">
            <v>33</v>
          </cell>
          <cell r="AH84">
            <v>14</v>
          </cell>
          <cell r="AI84">
            <v>11</v>
          </cell>
          <cell r="AJ84">
            <v>5</v>
          </cell>
          <cell r="AK84">
            <v>3</v>
          </cell>
          <cell r="AL84">
            <v>46</v>
          </cell>
        </row>
        <row r="85">
          <cell r="B85">
            <v>197</v>
          </cell>
          <cell r="C85" t="str">
            <v>L1</v>
          </cell>
          <cell r="D85" t="str">
            <v>Ante Riforma</v>
          </cell>
          <cell r="E85" t="str">
            <v>INFORMATICA</v>
          </cell>
          <cell r="F85">
            <v>0</v>
          </cell>
          <cell r="G85">
            <v>0</v>
          </cell>
          <cell r="H85">
            <v>0</v>
          </cell>
          <cell r="I85">
            <v>2</v>
          </cell>
          <cell r="J85">
            <v>2</v>
          </cell>
          <cell r="K85">
            <v>4</v>
          </cell>
          <cell r="L85">
            <v>0</v>
          </cell>
          <cell r="M85">
            <v>0</v>
          </cell>
          <cell r="N85">
            <v>0</v>
          </cell>
          <cell r="O85">
            <v>4</v>
          </cell>
          <cell r="P85">
            <v>4</v>
          </cell>
          <cell r="U85">
            <v>1</v>
          </cell>
          <cell r="V85">
            <v>1</v>
          </cell>
          <cell r="Z85">
            <v>1</v>
          </cell>
          <cell r="AA85">
            <v>1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4</v>
          </cell>
          <cell r="AG85">
            <v>4</v>
          </cell>
          <cell r="AH85">
            <v>0</v>
          </cell>
          <cell r="AI85">
            <v>0</v>
          </cell>
          <cell r="AJ85">
            <v>0</v>
          </cell>
          <cell r="AK85">
            <v>4</v>
          </cell>
          <cell r="AL85">
            <v>4</v>
          </cell>
        </row>
        <row r="86">
          <cell r="B86">
            <v>97</v>
          </cell>
          <cell r="C86" t="str">
            <v>L1</v>
          </cell>
          <cell r="D86" t="str">
            <v>Ante Riforma</v>
          </cell>
          <cell r="E86" t="str">
            <v>SCIENZE DELL'INFORMAZIONE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2</v>
          </cell>
          <cell r="K86">
            <v>2</v>
          </cell>
          <cell r="L86">
            <v>0</v>
          </cell>
          <cell r="M86">
            <v>0</v>
          </cell>
          <cell r="N86">
            <v>0</v>
          </cell>
          <cell r="O86">
            <v>2</v>
          </cell>
          <cell r="P86">
            <v>2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1</v>
          </cell>
          <cell r="AG86">
            <v>1</v>
          </cell>
          <cell r="AH86">
            <v>0</v>
          </cell>
          <cell r="AI86">
            <v>0</v>
          </cell>
          <cell r="AJ86">
            <v>0</v>
          </cell>
          <cell r="AK86">
            <v>1</v>
          </cell>
          <cell r="AL86">
            <v>1</v>
          </cell>
        </row>
        <row r="87">
          <cell r="B87">
            <v>1054</v>
          </cell>
          <cell r="C87" t="str">
            <v>L2</v>
          </cell>
          <cell r="D87" t="str">
            <v>D.M. 509/1999</v>
          </cell>
          <cell r="E87" t="str">
            <v>INFORMATICA</v>
          </cell>
          <cell r="F87">
            <v>0</v>
          </cell>
          <cell r="G87">
            <v>0</v>
          </cell>
          <cell r="H87">
            <v>0</v>
          </cell>
          <cell r="I87">
            <v>14</v>
          </cell>
          <cell r="J87">
            <v>37</v>
          </cell>
          <cell r="K87">
            <v>51</v>
          </cell>
          <cell r="L87">
            <v>7</v>
          </cell>
          <cell r="M87">
            <v>8</v>
          </cell>
          <cell r="N87">
            <v>5</v>
          </cell>
          <cell r="O87">
            <v>31</v>
          </cell>
          <cell r="P87">
            <v>51</v>
          </cell>
          <cell r="T87">
            <v>3</v>
          </cell>
          <cell r="U87">
            <v>12</v>
          </cell>
          <cell r="V87">
            <v>15</v>
          </cell>
          <cell r="X87">
            <v>1</v>
          </cell>
          <cell r="Y87">
            <v>4</v>
          </cell>
          <cell r="Z87">
            <v>10</v>
          </cell>
          <cell r="AA87">
            <v>15</v>
          </cell>
          <cell r="AB87">
            <v>0</v>
          </cell>
          <cell r="AC87">
            <v>0</v>
          </cell>
          <cell r="AD87">
            <v>0</v>
          </cell>
          <cell r="AE87">
            <v>3</v>
          </cell>
          <cell r="AF87">
            <v>14</v>
          </cell>
          <cell r="AG87">
            <v>17</v>
          </cell>
          <cell r="AH87">
            <v>0</v>
          </cell>
          <cell r="AI87">
            <v>1</v>
          </cell>
          <cell r="AJ87">
            <v>0</v>
          </cell>
          <cell r="AK87">
            <v>16</v>
          </cell>
          <cell r="AL87">
            <v>17</v>
          </cell>
        </row>
        <row r="88">
          <cell r="B88">
            <v>1082</v>
          </cell>
          <cell r="C88" t="str">
            <v>L2</v>
          </cell>
          <cell r="D88" t="str">
            <v>D.M. 509/1999</v>
          </cell>
          <cell r="E88" t="str">
            <v>INFORMATICA (BRINDISI)</v>
          </cell>
          <cell r="F88">
            <v>0</v>
          </cell>
          <cell r="G88">
            <v>0</v>
          </cell>
          <cell r="H88">
            <v>0</v>
          </cell>
          <cell r="I88">
            <v>2</v>
          </cell>
          <cell r="J88">
            <v>4</v>
          </cell>
          <cell r="K88">
            <v>6</v>
          </cell>
          <cell r="L88">
            <v>0</v>
          </cell>
          <cell r="M88">
            <v>3</v>
          </cell>
          <cell r="N88">
            <v>2</v>
          </cell>
          <cell r="O88">
            <v>1</v>
          </cell>
          <cell r="P88">
            <v>6</v>
          </cell>
          <cell r="T88">
            <v>1</v>
          </cell>
          <cell r="U88">
            <v>2</v>
          </cell>
          <cell r="V88">
            <v>3</v>
          </cell>
          <cell r="Y88">
            <v>2</v>
          </cell>
          <cell r="Z88">
            <v>1</v>
          </cell>
          <cell r="AA88">
            <v>3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1</v>
          </cell>
          <cell r="AG88">
            <v>1</v>
          </cell>
          <cell r="AH88">
            <v>0</v>
          </cell>
          <cell r="AI88">
            <v>0</v>
          </cell>
          <cell r="AJ88">
            <v>0</v>
          </cell>
          <cell r="AK88">
            <v>1</v>
          </cell>
          <cell r="AL88">
            <v>1</v>
          </cell>
        </row>
        <row r="89">
          <cell r="B89">
            <v>7746</v>
          </cell>
          <cell r="C89" t="str">
            <v>L2</v>
          </cell>
          <cell r="D89" t="str">
            <v>D.M. 270/2004</v>
          </cell>
          <cell r="E89" t="str">
            <v>INFORMATICA (D.M.270/04)</v>
          </cell>
          <cell r="F89">
            <v>0</v>
          </cell>
          <cell r="G89">
            <v>10</v>
          </cell>
          <cell r="H89">
            <v>10</v>
          </cell>
          <cell r="I89">
            <v>0</v>
          </cell>
          <cell r="J89">
            <v>19</v>
          </cell>
          <cell r="K89">
            <v>19</v>
          </cell>
          <cell r="L89">
            <v>14</v>
          </cell>
          <cell r="M89">
            <v>5</v>
          </cell>
          <cell r="N89">
            <v>0</v>
          </cell>
          <cell r="O89">
            <v>0</v>
          </cell>
          <cell r="P89">
            <v>29</v>
          </cell>
          <cell r="R89">
            <v>9</v>
          </cell>
          <cell r="S89">
            <v>9</v>
          </cell>
          <cell r="T89">
            <v>5</v>
          </cell>
          <cell r="U89">
            <v>17</v>
          </cell>
          <cell r="V89">
            <v>22</v>
          </cell>
          <cell r="W89">
            <v>8</v>
          </cell>
          <cell r="X89">
            <v>8</v>
          </cell>
          <cell r="Y89">
            <v>6</v>
          </cell>
          <cell r="Z89">
            <v>0</v>
          </cell>
          <cell r="AA89">
            <v>31</v>
          </cell>
          <cell r="AB89">
            <v>1</v>
          </cell>
          <cell r="AC89">
            <v>17</v>
          </cell>
          <cell r="AD89">
            <v>18</v>
          </cell>
          <cell r="AE89">
            <v>8</v>
          </cell>
          <cell r="AF89">
            <v>30</v>
          </cell>
          <cell r="AG89">
            <v>38</v>
          </cell>
          <cell r="AH89">
            <v>18</v>
          </cell>
          <cell r="AI89">
            <v>12</v>
          </cell>
          <cell r="AJ89">
            <v>6</v>
          </cell>
          <cell r="AK89">
            <v>2</v>
          </cell>
          <cell r="AL89">
            <v>56</v>
          </cell>
        </row>
        <row r="90">
          <cell r="B90">
            <v>7912</v>
          </cell>
          <cell r="C90" t="str">
            <v>L2</v>
          </cell>
          <cell r="D90" t="str">
            <v>D.M. 270/2004</v>
          </cell>
          <cell r="E90" t="str">
            <v>INFORMATICA (D.M.270/04) - BRINDISI</v>
          </cell>
          <cell r="F90">
            <v>0</v>
          </cell>
          <cell r="G90">
            <v>10</v>
          </cell>
          <cell r="H90">
            <v>10</v>
          </cell>
          <cell r="I90">
            <v>1</v>
          </cell>
          <cell r="J90">
            <v>3</v>
          </cell>
          <cell r="K90">
            <v>4</v>
          </cell>
          <cell r="L90">
            <v>4</v>
          </cell>
          <cell r="M90">
            <v>0</v>
          </cell>
          <cell r="N90">
            <v>0</v>
          </cell>
          <cell r="O90">
            <v>0</v>
          </cell>
          <cell r="P90">
            <v>14</v>
          </cell>
          <cell r="Q90">
            <v>1</v>
          </cell>
          <cell r="R90">
            <v>1</v>
          </cell>
          <cell r="S90">
            <v>2</v>
          </cell>
          <cell r="T90">
            <v>4</v>
          </cell>
          <cell r="U90">
            <v>5</v>
          </cell>
          <cell r="V90">
            <v>9</v>
          </cell>
          <cell r="W90">
            <v>3</v>
          </cell>
          <cell r="X90">
            <v>4</v>
          </cell>
          <cell r="Y90">
            <v>2</v>
          </cell>
          <cell r="Z90">
            <v>0</v>
          </cell>
          <cell r="AA90">
            <v>11</v>
          </cell>
          <cell r="AB90">
            <v>0</v>
          </cell>
          <cell r="AC90">
            <v>1</v>
          </cell>
          <cell r="AD90">
            <v>1</v>
          </cell>
          <cell r="AE90">
            <v>1</v>
          </cell>
          <cell r="AF90">
            <v>14</v>
          </cell>
          <cell r="AG90">
            <v>15</v>
          </cell>
          <cell r="AH90">
            <v>8</v>
          </cell>
          <cell r="AI90">
            <v>4</v>
          </cell>
          <cell r="AJ90">
            <v>2</v>
          </cell>
          <cell r="AK90">
            <v>1</v>
          </cell>
          <cell r="AL90">
            <v>16</v>
          </cell>
        </row>
        <row r="91">
          <cell r="B91">
            <v>1055</v>
          </cell>
          <cell r="C91" t="str">
            <v>L2</v>
          </cell>
          <cell r="D91" t="str">
            <v>D.M. 509/1999</v>
          </cell>
          <cell r="E91" t="str">
            <v>INFORMATICA E COMUNICAZIONE DIGITALE</v>
          </cell>
          <cell r="F91">
            <v>1</v>
          </cell>
          <cell r="G91">
            <v>6</v>
          </cell>
          <cell r="H91">
            <v>7</v>
          </cell>
          <cell r="I91">
            <v>7</v>
          </cell>
          <cell r="J91">
            <v>22</v>
          </cell>
          <cell r="K91">
            <v>29</v>
          </cell>
          <cell r="L91">
            <v>12</v>
          </cell>
          <cell r="M91">
            <v>4</v>
          </cell>
          <cell r="N91">
            <v>7</v>
          </cell>
          <cell r="O91">
            <v>6</v>
          </cell>
          <cell r="P91">
            <v>36</v>
          </cell>
          <cell r="T91">
            <v>2</v>
          </cell>
          <cell r="U91">
            <v>15</v>
          </cell>
          <cell r="V91">
            <v>17</v>
          </cell>
          <cell r="W91">
            <v>4</v>
          </cell>
          <cell r="X91">
            <v>7</v>
          </cell>
          <cell r="Y91">
            <v>4</v>
          </cell>
          <cell r="Z91">
            <v>2</v>
          </cell>
          <cell r="AA91">
            <v>17</v>
          </cell>
          <cell r="AB91">
            <v>0</v>
          </cell>
          <cell r="AC91">
            <v>0</v>
          </cell>
          <cell r="AD91">
            <v>0</v>
          </cell>
          <cell r="AE91">
            <v>1</v>
          </cell>
          <cell r="AF91">
            <v>9</v>
          </cell>
          <cell r="AG91">
            <v>10</v>
          </cell>
          <cell r="AH91">
            <v>0</v>
          </cell>
          <cell r="AI91">
            <v>1</v>
          </cell>
          <cell r="AJ91">
            <v>3</v>
          </cell>
          <cell r="AK91">
            <v>6</v>
          </cell>
          <cell r="AL91">
            <v>10</v>
          </cell>
        </row>
        <row r="92">
          <cell r="B92">
            <v>7748</v>
          </cell>
          <cell r="C92" t="str">
            <v>L2</v>
          </cell>
          <cell r="D92" t="str">
            <v>D.M. 270/2004</v>
          </cell>
          <cell r="E92" t="str">
            <v>INFORMATICA E COMUNICAZIONE DIGITALE (D.M.270/04)</v>
          </cell>
          <cell r="F92">
            <v>4</v>
          </cell>
          <cell r="G92">
            <v>3</v>
          </cell>
          <cell r="H92">
            <v>7</v>
          </cell>
          <cell r="I92">
            <v>0</v>
          </cell>
          <cell r="J92">
            <v>1</v>
          </cell>
          <cell r="K92">
            <v>1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8</v>
          </cell>
          <cell r="Q92">
            <v>5</v>
          </cell>
          <cell r="R92">
            <v>8</v>
          </cell>
          <cell r="S92">
            <v>13</v>
          </cell>
          <cell r="U92">
            <v>7</v>
          </cell>
          <cell r="V92">
            <v>7</v>
          </cell>
          <cell r="W92">
            <v>6</v>
          </cell>
          <cell r="X92">
            <v>1</v>
          </cell>
          <cell r="Z92">
            <v>0</v>
          </cell>
          <cell r="AA92">
            <v>20</v>
          </cell>
          <cell r="AB92">
            <v>5</v>
          </cell>
          <cell r="AC92">
            <v>10</v>
          </cell>
          <cell r="AD92">
            <v>15</v>
          </cell>
          <cell r="AE92">
            <v>10</v>
          </cell>
          <cell r="AF92">
            <v>19</v>
          </cell>
          <cell r="AG92">
            <v>29</v>
          </cell>
          <cell r="AH92">
            <v>14</v>
          </cell>
          <cell r="AI92">
            <v>15</v>
          </cell>
          <cell r="AJ92">
            <v>0</v>
          </cell>
          <cell r="AK92">
            <v>0</v>
          </cell>
          <cell r="AL92">
            <v>44</v>
          </cell>
        </row>
        <row r="93">
          <cell r="B93">
            <v>7892</v>
          </cell>
          <cell r="C93" t="str">
            <v>L2</v>
          </cell>
          <cell r="D93" t="str">
            <v>D.M. 270/2004</v>
          </cell>
          <cell r="E93" t="str">
            <v>INFORMATICA E COMUNICAZIONE DIGITALE (D.M.270/04) - TARANTO</v>
          </cell>
          <cell r="F93">
            <v>0</v>
          </cell>
          <cell r="G93">
            <v>5</v>
          </cell>
          <cell r="H93">
            <v>5</v>
          </cell>
          <cell r="I93">
            <v>0</v>
          </cell>
          <cell r="J93">
            <v>1</v>
          </cell>
          <cell r="K93">
            <v>1</v>
          </cell>
          <cell r="L93">
            <v>1</v>
          </cell>
          <cell r="M93">
            <v>0</v>
          </cell>
          <cell r="N93">
            <v>0</v>
          </cell>
          <cell r="O93">
            <v>0</v>
          </cell>
          <cell r="P93">
            <v>6</v>
          </cell>
          <cell r="Q93">
            <v>1</v>
          </cell>
          <cell r="R93">
            <v>3</v>
          </cell>
          <cell r="S93">
            <v>4</v>
          </cell>
          <cell r="T93">
            <v>1</v>
          </cell>
          <cell r="U93">
            <v>4</v>
          </cell>
          <cell r="V93">
            <v>5</v>
          </cell>
          <cell r="W93">
            <v>5</v>
          </cell>
          <cell r="Z93">
            <v>0</v>
          </cell>
          <cell r="AA93">
            <v>9</v>
          </cell>
          <cell r="AB93">
            <v>0</v>
          </cell>
          <cell r="AC93">
            <v>2</v>
          </cell>
          <cell r="AD93">
            <v>2</v>
          </cell>
          <cell r="AE93">
            <v>1</v>
          </cell>
          <cell r="AF93">
            <v>8</v>
          </cell>
          <cell r="AG93">
            <v>9</v>
          </cell>
          <cell r="AH93">
            <v>7</v>
          </cell>
          <cell r="AI93">
            <v>2</v>
          </cell>
          <cell r="AJ93">
            <v>0</v>
          </cell>
          <cell r="AK93">
            <v>0</v>
          </cell>
          <cell r="AL93">
            <v>11</v>
          </cell>
        </row>
        <row r="94">
          <cell r="B94">
            <v>1104</v>
          </cell>
          <cell r="C94" t="str">
            <v>L2</v>
          </cell>
          <cell r="D94" t="str">
            <v>D.M. 509/1999</v>
          </cell>
          <cell r="E94" t="str">
            <v>INFORMATICA E COMUNICAZIONE DIGITALE (TARANTO)</v>
          </cell>
          <cell r="F94">
            <v>4</v>
          </cell>
          <cell r="G94">
            <v>0</v>
          </cell>
          <cell r="H94">
            <v>4</v>
          </cell>
          <cell r="I94">
            <v>4</v>
          </cell>
          <cell r="J94">
            <v>3</v>
          </cell>
          <cell r="K94">
            <v>7</v>
          </cell>
          <cell r="L94">
            <v>5</v>
          </cell>
          <cell r="M94">
            <v>0</v>
          </cell>
          <cell r="N94">
            <v>1</v>
          </cell>
          <cell r="O94">
            <v>1</v>
          </cell>
          <cell r="P94">
            <v>11</v>
          </cell>
          <cell r="T94">
            <v>1</v>
          </cell>
          <cell r="U94">
            <v>7</v>
          </cell>
          <cell r="V94">
            <v>8</v>
          </cell>
          <cell r="X94">
            <v>5</v>
          </cell>
          <cell r="Y94">
            <v>2</v>
          </cell>
          <cell r="Z94">
            <v>1</v>
          </cell>
          <cell r="AA94">
            <v>8</v>
          </cell>
          <cell r="AB94">
            <v>0</v>
          </cell>
          <cell r="AC94">
            <v>0</v>
          </cell>
          <cell r="AD94">
            <v>0</v>
          </cell>
          <cell r="AE94">
            <v>1</v>
          </cell>
          <cell r="AF94">
            <v>3</v>
          </cell>
          <cell r="AG94">
            <v>4</v>
          </cell>
          <cell r="AH94">
            <v>0</v>
          </cell>
          <cell r="AI94">
            <v>1</v>
          </cell>
          <cell r="AJ94">
            <v>2</v>
          </cell>
          <cell r="AK94">
            <v>1</v>
          </cell>
          <cell r="AL94">
            <v>4</v>
          </cell>
        </row>
        <row r="95">
          <cell r="B95">
            <v>1102</v>
          </cell>
          <cell r="C95" t="str">
            <v>L2</v>
          </cell>
          <cell r="D95" t="str">
            <v>D.M. 509/1999</v>
          </cell>
          <cell r="E95" t="str">
            <v>INFORMATICA E TECNOLOGIE PER LA PRODUZIONE DEL SOFTWARE</v>
          </cell>
          <cell r="F95">
            <v>0</v>
          </cell>
          <cell r="G95">
            <v>0</v>
          </cell>
          <cell r="H95">
            <v>0</v>
          </cell>
          <cell r="I95">
            <v>2</v>
          </cell>
          <cell r="J95">
            <v>10</v>
          </cell>
          <cell r="K95">
            <v>12</v>
          </cell>
          <cell r="L95">
            <v>7</v>
          </cell>
          <cell r="M95">
            <v>3</v>
          </cell>
          <cell r="N95">
            <v>0</v>
          </cell>
          <cell r="O95">
            <v>2</v>
          </cell>
          <cell r="P95">
            <v>12</v>
          </cell>
          <cell r="U95">
            <v>7</v>
          </cell>
          <cell r="V95">
            <v>7</v>
          </cell>
          <cell r="Y95">
            <v>3</v>
          </cell>
          <cell r="Z95">
            <v>4</v>
          </cell>
          <cell r="AA95">
            <v>7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1</v>
          </cell>
          <cell r="AG95">
            <v>1</v>
          </cell>
          <cell r="AH95">
            <v>0</v>
          </cell>
          <cell r="AI95">
            <v>0</v>
          </cell>
          <cell r="AJ95">
            <v>0</v>
          </cell>
          <cell r="AK95">
            <v>1</v>
          </cell>
          <cell r="AL95">
            <v>1</v>
          </cell>
        </row>
        <row r="96">
          <cell r="B96">
            <v>7749</v>
          </cell>
          <cell r="C96" t="str">
            <v>L2</v>
          </cell>
          <cell r="D96" t="str">
            <v>D.M. 270/2004</v>
          </cell>
          <cell r="E96" t="str">
            <v>INFORMATICA E TECNOLOGIE PER LA PRODUZIONE DEL SOFTWARE (D.M.270/04)</v>
          </cell>
          <cell r="F96">
            <v>1</v>
          </cell>
          <cell r="G96">
            <v>11</v>
          </cell>
          <cell r="H96">
            <v>12</v>
          </cell>
          <cell r="I96">
            <v>2</v>
          </cell>
          <cell r="J96">
            <v>29</v>
          </cell>
          <cell r="K96">
            <v>31</v>
          </cell>
          <cell r="L96">
            <v>25</v>
          </cell>
          <cell r="M96">
            <v>6</v>
          </cell>
          <cell r="N96">
            <v>0</v>
          </cell>
          <cell r="O96">
            <v>0</v>
          </cell>
          <cell r="P96">
            <v>43</v>
          </cell>
          <cell r="Q96">
            <v>1</v>
          </cell>
          <cell r="R96">
            <v>9</v>
          </cell>
          <cell r="S96">
            <v>10</v>
          </cell>
          <cell r="T96">
            <v>2</v>
          </cell>
          <cell r="U96">
            <v>22</v>
          </cell>
          <cell r="V96">
            <v>24</v>
          </cell>
          <cell r="W96">
            <v>8</v>
          </cell>
          <cell r="X96">
            <v>7</v>
          </cell>
          <cell r="Y96">
            <v>9</v>
          </cell>
          <cell r="Z96">
            <v>0</v>
          </cell>
          <cell r="AA96">
            <v>34</v>
          </cell>
          <cell r="AB96">
            <v>0</v>
          </cell>
          <cell r="AC96">
            <v>6</v>
          </cell>
          <cell r="AD96">
            <v>6</v>
          </cell>
          <cell r="AE96">
            <v>6</v>
          </cell>
          <cell r="AF96">
            <v>22</v>
          </cell>
          <cell r="AG96">
            <v>28</v>
          </cell>
          <cell r="AH96">
            <v>8</v>
          </cell>
          <cell r="AI96">
            <v>10</v>
          </cell>
          <cell r="AJ96">
            <v>5</v>
          </cell>
          <cell r="AK96">
            <v>5</v>
          </cell>
          <cell r="AL96">
            <v>34</v>
          </cell>
        </row>
        <row r="97">
          <cell r="B97">
            <v>8744</v>
          </cell>
          <cell r="C97" t="str">
            <v>LM</v>
          </cell>
          <cell r="D97" t="str">
            <v>D.M. 270/2004</v>
          </cell>
          <cell r="E97" t="str">
            <v>INFORMATICA (D.M.270/04)</v>
          </cell>
          <cell r="F97">
            <v>2</v>
          </cell>
          <cell r="G97">
            <v>24</v>
          </cell>
          <cell r="H97">
            <v>26</v>
          </cell>
          <cell r="I97">
            <v>5</v>
          </cell>
          <cell r="J97">
            <v>23</v>
          </cell>
          <cell r="K97">
            <v>28</v>
          </cell>
          <cell r="L97">
            <v>21</v>
          </cell>
          <cell r="M97">
            <v>7</v>
          </cell>
          <cell r="N97">
            <v>0</v>
          </cell>
          <cell r="O97">
            <v>0</v>
          </cell>
          <cell r="P97">
            <v>54</v>
          </cell>
          <cell r="Q97">
            <v>4</v>
          </cell>
          <cell r="R97">
            <v>18</v>
          </cell>
          <cell r="S97">
            <v>22</v>
          </cell>
          <cell r="T97">
            <v>11</v>
          </cell>
          <cell r="U97">
            <v>20</v>
          </cell>
          <cell r="V97">
            <v>31</v>
          </cell>
          <cell r="W97">
            <v>21</v>
          </cell>
          <cell r="X97">
            <v>8</v>
          </cell>
          <cell r="Y97">
            <v>2</v>
          </cell>
          <cell r="Z97">
            <v>0</v>
          </cell>
          <cell r="AA97">
            <v>53</v>
          </cell>
          <cell r="AB97">
            <v>1</v>
          </cell>
          <cell r="AC97">
            <v>18</v>
          </cell>
          <cell r="AD97">
            <v>19</v>
          </cell>
          <cell r="AE97">
            <v>3</v>
          </cell>
          <cell r="AF97">
            <v>15</v>
          </cell>
          <cell r="AG97">
            <v>18</v>
          </cell>
          <cell r="AH97">
            <v>11</v>
          </cell>
          <cell r="AI97">
            <v>6</v>
          </cell>
          <cell r="AJ97">
            <v>0</v>
          </cell>
          <cell r="AK97">
            <v>1</v>
          </cell>
          <cell r="AL97">
            <v>37</v>
          </cell>
        </row>
        <row r="98">
          <cell r="B98">
            <v>1101</v>
          </cell>
          <cell r="C98" t="str">
            <v>LS</v>
          </cell>
          <cell r="D98" t="str">
            <v>D.M. 509/1999</v>
          </cell>
          <cell r="E98" t="str">
            <v>INFORMATICA</v>
          </cell>
          <cell r="F98">
            <v>0</v>
          </cell>
          <cell r="G98">
            <v>0</v>
          </cell>
          <cell r="H98">
            <v>0</v>
          </cell>
          <cell r="I98">
            <v>3</v>
          </cell>
          <cell r="J98">
            <v>5</v>
          </cell>
          <cell r="K98">
            <v>8</v>
          </cell>
          <cell r="L98">
            <v>0</v>
          </cell>
          <cell r="M98">
            <v>2</v>
          </cell>
          <cell r="N98">
            <v>3</v>
          </cell>
          <cell r="O98">
            <v>3</v>
          </cell>
          <cell r="P98">
            <v>8</v>
          </cell>
          <cell r="U98">
            <v>4</v>
          </cell>
          <cell r="V98">
            <v>4</v>
          </cell>
          <cell r="Y98">
            <v>2</v>
          </cell>
          <cell r="Z98">
            <v>2</v>
          </cell>
          <cell r="AA98">
            <v>4</v>
          </cell>
          <cell r="AB98">
            <v>0</v>
          </cell>
          <cell r="AC98">
            <v>0</v>
          </cell>
          <cell r="AD98">
            <v>0</v>
          </cell>
          <cell r="AE98">
            <v>1</v>
          </cell>
          <cell r="AF98">
            <v>4</v>
          </cell>
          <cell r="AG98">
            <v>5</v>
          </cell>
          <cell r="AH98">
            <v>0</v>
          </cell>
          <cell r="AI98">
            <v>0</v>
          </cell>
          <cell r="AJ98">
            <v>0</v>
          </cell>
          <cell r="AK98">
            <v>5</v>
          </cell>
          <cell r="AL98">
            <v>5</v>
          </cell>
        </row>
        <row r="99">
          <cell r="B99">
            <v>92</v>
          </cell>
          <cell r="C99" t="str">
            <v>L1</v>
          </cell>
          <cell r="D99" t="str">
            <v>Ante Riforma</v>
          </cell>
          <cell r="E99" t="str">
            <v>FISICA</v>
          </cell>
          <cell r="F99">
            <v>0</v>
          </cell>
          <cell r="G99">
            <v>0</v>
          </cell>
          <cell r="H99">
            <v>0</v>
          </cell>
          <cell r="I99">
            <v>2</v>
          </cell>
          <cell r="J99">
            <v>4</v>
          </cell>
          <cell r="K99">
            <v>6</v>
          </cell>
          <cell r="L99">
            <v>0</v>
          </cell>
          <cell r="M99">
            <v>0</v>
          </cell>
          <cell r="N99">
            <v>0</v>
          </cell>
          <cell r="O99">
            <v>6</v>
          </cell>
          <cell r="P99">
            <v>6</v>
          </cell>
          <cell r="T99">
            <v>7</v>
          </cell>
          <cell r="U99">
            <v>5</v>
          </cell>
          <cell r="V99">
            <v>12</v>
          </cell>
          <cell r="Z99">
            <v>12</v>
          </cell>
          <cell r="AA99">
            <v>12</v>
          </cell>
          <cell r="AB99">
            <v>0</v>
          </cell>
          <cell r="AC99">
            <v>0</v>
          </cell>
          <cell r="AD99">
            <v>0</v>
          </cell>
          <cell r="AE99">
            <v>1</v>
          </cell>
          <cell r="AF99">
            <v>2</v>
          </cell>
          <cell r="AG99">
            <v>3</v>
          </cell>
          <cell r="AH99">
            <v>0</v>
          </cell>
          <cell r="AI99">
            <v>0</v>
          </cell>
          <cell r="AJ99">
            <v>0</v>
          </cell>
          <cell r="AK99">
            <v>3</v>
          </cell>
          <cell r="AL99">
            <v>3</v>
          </cell>
        </row>
        <row r="100">
          <cell r="B100">
            <v>1051</v>
          </cell>
          <cell r="C100" t="str">
            <v>L2</v>
          </cell>
          <cell r="D100" t="str">
            <v>D.M. 509/1999</v>
          </cell>
          <cell r="E100" t="str">
            <v>FISICA</v>
          </cell>
          <cell r="F100">
            <v>1</v>
          </cell>
          <cell r="G100">
            <v>3</v>
          </cell>
          <cell r="H100">
            <v>4</v>
          </cell>
          <cell r="I100">
            <v>6</v>
          </cell>
          <cell r="J100">
            <v>12</v>
          </cell>
          <cell r="K100">
            <v>18</v>
          </cell>
          <cell r="L100">
            <v>10</v>
          </cell>
          <cell r="M100">
            <v>4</v>
          </cell>
          <cell r="N100">
            <v>3</v>
          </cell>
          <cell r="O100">
            <v>1</v>
          </cell>
          <cell r="P100">
            <v>22</v>
          </cell>
          <cell r="T100">
            <v>1</v>
          </cell>
          <cell r="U100">
            <v>5</v>
          </cell>
          <cell r="V100">
            <v>6</v>
          </cell>
          <cell r="X100">
            <v>5</v>
          </cell>
          <cell r="Y100">
            <v>1</v>
          </cell>
          <cell r="Z100">
            <v>0</v>
          </cell>
          <cell r="AA100">
            <v>6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4</v>
          </cell>
          <cell r="AG100">
            <v>4</v>
          </cell>
          <cell r="AH100">
            <v>0</v>
          </cell>
          <cell r="AI100">
            <v>2</v>
          </cell>
          <cell r="AJ100">
            <v>0</v>
          </cell>
          <cell r="AK100">
            <v>2</v>
          </cell>
          <cell r="AL100">
            <v>4</v>
          </cell>
        </row>
        <row r="101">
          <cell r="B101">
            <v>7744</v>
          </cell>
          <cell r="C101" t="str">
            <v>L2</v>
          </cell>
          <cell r="D101" t="str">
            <v>D.M. 270/2004</v>
          </cell>
          <cell r="E101" t="str">
            <v>FISICA (D.M.270/04)</v>
          </cell>
          <cell r="F101">
            <v>2</v>
          </cell>
          <cell r="G101">
            <v>1</v>
          </cell>
          <cell r="H101">
            <v>3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3</v>
          </cell>
          <cell r="Q101">
            <v>5</v>
          </cell>
          <cell r="R101">
            <v>10</v>
          </cell>
          <cell r="S101">
            <v>15</v>
          </cell>
          <cell r="U101">
            <v>4</v>
          </cell>
          <cell r="V101">
            <v>4</v>
          </cell>
          <cell r="W101">
            <v>4</v>
          </cell>
          <cell r="Z101">
            <v>0</v>
          </cell>
          <cell r="AA101">
            <v>19</v>
          </cell>
          <cell r="AB101">
            <v>2</v>
          </cell>
          <cell r="AC101">
            <v>5</v>
          </cell>
          <cell r="AD101">
            <v>7</v>
          </cell>
          <cell r="AE101">
            <v>2</v>
          </cell>
          <cell r="AF101">
            <v>7</v>
          </cell>
          <cell r="AG101">
            <v>9</v>
          </cell>
          <cell r="AH101">
            <v>7</v>
          </cell>
          <cell r="AI101">
            <v>2</v>
          </cell>
          <cell r="AJ101">
            <v>0</v>
          </cell>
          <cell r="AK101">
            <v>0</v>
          </cell>
          <cell r="AL101">
            <v>16</v>
          </cell>
        </row>
        <row r="102">
          <cell r="B102">
            <v>1057</v>
          </cell>
          <cell r="C102" t="str">
            <v>L2</v>
          </cell>
          <cell r="D102" t="str">
            <v>D.M. 509/1999</v>
          </cell>
          <cell r="E102" t="str">
            <v>SCIENZA DEI MATERIALI</v>
          </cell>
          <cell r="F102">
            <v>0</v>
          </cell>
          <cell r="G102">
            <v>1</v>
          </cell>
          <cell r="H102">
            <v>1</v>
          </cell>
          <cell r="I102">
            <v>4</v>
          </cell>
          <cell r="J102">
            <v>8</v>
          </cell>
          <cell r="K102">
            <v>12</v>
          </cell>
          <cell r="L102">
            <v>7</v>
          </cell>
          <cell r="M102">
            <v>1</v>
          </cell>
          <cell r="N102">
            <v>0</v>
          </cell>
          <cell r="O102">
            <v>4</v>
          </cell>
          <cell r="P102">
            <v>13</v>
          </cell>
          <cell r="T102">
            <v>1</v>
          </cell>
          <cell r="U102">
            <v>9</v>
          </cell>
          <cell r="V102">
            <v>10</v>
          </cell>
          <cell r="X102">
            <v>2</v>
          </cell>
          <cell r="Y102">
            <v>2</v>
          </cell>
          <cell r="Z102">
            <v>6</v>
          </cell>
          <cell r="AA102">
            <v>10</v>
          </cell>
          <cell r="AB102">
            <v>0</v>
          </cell>
          <cell r="AC102">
            <v>0</v>
          </cell>
          <cell r="AD102">
            <v>0</v>
          </cell>
          <cell r="AE102">
            <v>1</v>
          </cell>
          <cell r="AF102">
            <v>4</v>
          </cell>
          <cell r="AG102">
            <v>5</v>
          </cell>
          <cell r="AH102">
            <v>0</v>
          </cell>
          <cell r="AI102">
            <v>2</v>
          </cell>
          <cell r="AJ102">
            <v>2</v>
          </cell>
          <cell r="AK102">
            <v>1</v>
          </cell>
          <cell r="AL102">
            <v>5</v>
          </cell>
        </row>
        <row r="103">
          <cell r="B103">
            <v>7745</v>
          </cell>
          <cell r="C103" t="str">
            <v>L2</v>
          </cell>
          <cell r="D103" t="str">
            <v>D.M. 270/2004</v>
          </cell>
          <cell r="E103" t="str">
            <v>SCIENZA DEI MATERIALI (D.M.270/04)</v>
          </cell>
          <cell r="R103">
            <v>1</v>
          </cell>
          <cell r="S103">
            <v>1</v>
          </cell>
          <cell r="T103">
            <v>4</v>
          </cell>
          <cell r="U103">
            <v>1</v>
          </cell>
          <cell r="V103">
            <v>5</v>
          </cell>
          <cell r="W103">
            <v>5</v>
          </cell>
          <cell r="Z103">
            <v>0</v>
          </cell>
          <cell r="AA103">
            <v>6</v>
          </cell>
          <cell r="AB103">
            <v>0</v>
          </cell>
          <cell r="AC103">
            <v>4</v>
          </cell>
          <cell r="AD103">
            <v>4</v>
          </cell>
          <cell r="AE103">
            <v>1</v>
          </cell>
          <cell r="AF103">
            <v>4</v>
          </cell>
          <cell r="AG103">
            <v>5</v>
          </cell>
          <cell r="AH103">
            <v>3</v>
          </cell>
          <cell r="AI103">
            <v>2</v>
          </cell>
          <cell r="AJ103">
            <v>0</v>
          </cell>
          <cell r="AK103">
            <v>0</v>
          </cell>
          <cell r="AL103">
            <v>9</v>
          </cell>
        </row>
        <row r="104">
          <cell r="B104">
            <v>8743</v>
          </cell>
          <cell r="C104" t="str">
            <v>LM</v>
          </cell>
          <cell r="D104" t="str">
            <v>D.M. 270/2004</v>
          </cell>
          <cell r="E104" t="str">
            <v>FISICA (D.M.270/04)</v>
          </cell>
          <cell r="F104">
            <v>2</v>
          </cell>
          <cell r="G104">
            <v>6</v>
          </cell>
          <cell r="H104">
            <v>8</v>
          </cell>
          <cell r="I104">
            <v>0</v>
          </cell>
          <cell r="J104">
            <v>2</v>
          </cell>
          <cell r="K104">
            <v>2</v>
          </cell>
          <cell r="L104">
            <v>2</v>
          </cell>
          <cell r="M104">
            <v>0</v>
          </cell>
          <cell r="N104">
            <v>0</v>
          </cell>
          <cell r="O104">
            <v>0</v>
          </cell>
          <cell r="P104">
            <v>10</v>
          </cell>
          <cell r="Q104">
            <v>5</v>
          </cell>
          <cell r="R104">
            <v>7</v>
          </cell>
          <cell r="S104">
            <v>12</v>
          </cell>
          <cell r="T104">
            <v>6</v>
          </cell>
          <cell r="U104">
            <v>5</v>
          </cell>
          <cell r="V104">
            <v>11</v>
          </cell>
          <cell r="W104">
            <v>10</v>
          </cell>
          <cell r="X104">
            <v>1</v>
          </cell>
          <cell r="Z104">
            <v>0</v>
          </cell>
          <cell r="AA104">
            <v>23</v>
          </cell>
          <cell r="AB104">
            <v>1</v>
          </cell>
          <cell r="AC104">
            <v>5</v>
          </cell>
          <cell r="AD104">
            <v>6</v>
          </cell>
          <cell r="AE104">
            <v>7</v>
          </cell>
          <cell r="AF104">
            <v>4</v>
          </cell>
          <cell r="AG104">
            <v>11</v>
          </cell>
          <cell r="AH104">
            <v>4</v>
          </cell>
          <cell r="AI104">
            <v>5</v>
          </cell>
          <cell r="AJ104">
            <v>2</v>
          </cell>
          <cell r="AK104">
            <v>0</v>
          </cell>
          <cell r="AL104">
            <v>17</v>
          </cell>
        </row>
        <row r="105">
          <cell r="B105">
            <v>5005</v>
          </cell>
          <cell r="C105" t="str">
            <v>LS</v>
          </cell>
          <cell r="D105" t="str">
            <v>D.M. 509/1999</v>
          </cell>
          <cell r="E105" t="str">
            <v>FISICA</v>
          </cell>
          <cell r="F105">
            <v>0</v>
          </cell>
          <cell r="G105">
            <v>0</v>
          </cell>
          <cell r="H105">
            <v>0</v>
          </cell>
          <cell r="I105">
            <v>4</v>
          </cell>
          <cell r="J105">
            <v>3</v>
          </cell>
          <cell r="K105">
            <v>7</v>
          </cell>
          <cell r="L105">
            <v>3</v>
          </cell>
          <cell r="M105">
            <v>3</v>
          </cell>
          <cell r="N105">
            <v>1</v>
          </cell>
          <cell r="O105">
            <v>0</v>
          </cell>
          <cell r="P105">
            <v>7</v>
          </cell>
          <cell r="T105">
            <v>2</v>
          </cell>
          <cell r="V105">
            <v>2</v>
          </cell>
          <cell r="X105">
            <v>1</v>
          </cell>
          <cell r="Y105">
            <v>1</v>
          </cell>
          <cell r="Z105">
            <v>0</v>
          </cell>
          <cell r="AA105">
            <v>2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1</v>
          </cell>
          <cell r="AG105">
            <v>1</v>
          </cell>
          <cell r="AH105">
            <v>0</v>
          </cell>
          <cell r="AI105">
            <v>0</v>
          </cell>
          <cell r="AJ105">
            <v>1</v>
          </cell>
          <cell r="AK105">
            <v>0</v>
          </cell>
          <cell r="AL105">
            <v>1</v>
          </cell>
        </row>
        <row r="106">
          <cell r="B106">
            <v>215</v>
          </cell>
          <cell r="C106" t="str">
            <v>L1</v>
          </cell>
          <cell r="D106" t="str">
            <v>Ante Riforma</v>
          </cell>
          <cell r="E106" t="str">
            <v>ECONOMIA AZIENDALE (TARANTO)</v>
          </cell>
          <cell r="F106">
            <v>0</v>
          </cell>
          <cell r="G106">
            <v>0</v>
          </cell>
          <cell r="H106">
            <v>0</v>
          </cell>
          <cell r="I106">
            <v>6</v>
          </cell>
          <cell r="J106">
            <v>5</v>
          </cell>
          <cell r="K106">
            <v>11</v>
          </cell>
          <cell r="L106">
            <v>0</v>
          </cell>
          <cell r="M106">
            <v>0</v>
          </cell>
          <cell r="N106">
            <v>0</v>
          </cell>
          <cell r="O106">
            <v>11</v>
          </cell>
          <cell r="P106">
            <v>11</v>
          </cell>
          <cell r="T106">
            <v>2</v>
          </cell>
          <cell r="U106">
            <v>2</v>
          </cell>
          <cell r="V106">
            <v>4</v>
          </cell>
          <cell r="Z106">
            <v>4</v>
          </cell>
          <cell r="AA106">
            <v>4</v>
          </cell>
          <cell r="AB106">
            <v>0</v>
          </cell>
          <cell r="AC106">
            <v>0</v>
          </cell>
          <cell r="AD106">
            <v>0</v>
          </cell>
          <cell r="AE106">
            <v>3</v>
          </cell>
          <cell r="AF106">
            <v>2</v>
          </cell>
          <cell r="AG106">
            <v>5</v>
          </cell>
          <cell r="AH106">
            <v>0</v>
          </cell>
          <cell r="AI106">
            <v>0</v>
          </cell>
          <cell r="AJ106">
            <v>0</v>
          </cell>
          <cell r="AK106">
            <v>5</v>
          </cell>
          <cell r="AL106">
            <v>5</v>
          </cell>
        </row>
        <row r="107">
          <cell r="B107">
            <v>218</v>
          </cell>
          <cell r="C107" t="str">
            <v>L1</v>
          </cell>
          <cell r="D107" t="str">
            <v>Ante Riforma</v>
          </cell>
          <cell r="E107" t="str">
            <v>GIURISPRUDENZA  (TARANTO)</v>
          </cell>
          <cell r="F107">
            <v>0</v>
          </cell>
          <cell r="G107">
            <v>0</v>
          </cell>
          <cell r="H107">
            <v>0</v>
          </cell>
          <cell r="I107">
            <v>5</v>
          </cell>
          <cell r="J107">
            <v>3</v>
          </cell>
          <cell r="K107">
            <v>8</v>
          </cell>
          <cell r="L107">
            <v>0</v>
          </cell>
          <cell r="M107">
            <v>0</v>
          </cell>
          <cell r="N107">
            <v>0</v>
          </cell>
          <cell r="O107">
            <v>8</v>
          </cell>
          <cell r="P107">
            <v>8</v>
          </cell>
          <cell r="T107">
            <v>4</v>
          </cell>
          <cell r="U107">
            <v>6</v>
          </cell>
          <cell r="V107">
            <v>10</v>
          </cell>
          <cell r="Z107">
            <v>10</v>
          </cell>
          <cell r="AA107">
            <v>10</v>
          </cell>
          <cell r="AB107">
            <v>0</v>
          </cell>
          <cell r="AC107">
            <v>0</v>
          </cell>
          <cell r="AD107">
            <v>0</v>
          </cell>
          <cell r="AE107">
            <v>2</v>
          </cell>
          <cell r="AF107">
            <v>2</v>
          </cell>
          <cell r="AG107">
            <v>4</v>
          </cell>
          <cell r="AH107">
            <v>0</v>
          </cell>
          <cell r="AI107">
            <v>0</v>
          </cell>
          <cell r="AJ107">
            <v>1</v>
          </cell>
          <cell r="AK107">
            <v>3</v>
          </cell>
          <cell r="AL107">
            <v>4</v>
          </cell>
        </row>
        <row r="108">
          <cell r="B108">
            <v>1011</v>
          </cell>
          <cell r="C108" t="str">
            <v>L2</v>
          </cell>
          <cell r="D108" t="str">
            <v>D.M. 509/1999</v>
          </cell>
          <cell r="E108" t="str">
            <v>ECONOMIA AZIENDALE (TARANTO)</v>
          </cell>
          <cell r="F108">
            <v>5</v>
          </cell>
          <cell r="G108">
            <v>2</v>
          </cell>
          <cell r="H108">
            <v>7</v>
          </cell>
          <cell r="I108">
            <v>19</v>
          </cell>
          <cell r="J108">
            <v>17</v>
          </cell>
          <cell r="K108">
            <v>36</v>
          </cell>
          <cell r="L108">
            <v>14</v>
          </cell>
          <cell r="M108">
            <v>15</v>
          </cell>
          <cell r="N108">
            <v>4</v>
          </cell>
          <cell r="O108">
            <v>3</v>
          </cell>
          <cell r="P108">
            <v>43</v>
          </cell>
          <cell r="Q108">
            <v>1</v>
          </cell>
          <cell r="R108">
            <v>1</v>
          </cell>
          <cell r="S108">
            <v>2</v>
          </cell>
          <cell r="T108">
            <v>17</v>
          </cell>
          <cell r="U108">
            <v>13</v>
          </cell>
          <cell r="V108">
            <v>30</v>
          </cell>
          <cell r="W108">
            <v>12</v>
          </cell>
          <cell r="X108">
            <v>2</v>
          </cell>
          <cell r="Y108">
            <v>8</v>
          </cell>
          <cell r="Z108">
            <v>8</v>
          </cell>
          <cell r="AA108">
            <v>32</v>
          </cell>
          <cell r="AB108">
            <v>0</v>
          </cell>
          <cell r="AC108">
            <v>0</v>
          </cell>
          <cell r="AD108">
            <v>0</v>
          </cell>
          <cell r="AE108">
            <v>23</v>
          </cell>
          <cell r="AF108">
            <v>10</v>
          </cell>
          <cell r="AG108">
            <v>33</v>
          </cell>
          <cell r="AH108">
            <v>9</v>
          </cell>
          <cell r="AI108">
            <v>12</v>
          </cell>
          <cell r="AJ108">
            <v>3</v>
          </cell>
          <cell r="AK108">
            <v>9</v>
          </cell>
          <cell r="AL108">
            <v>33</v>
          </cell>
        </row>
        <row r="109">
          <cell r="B109">
            <v>7112</v>
          </cell>
          <cell r="C109" t="str">
            <v>L2</v>
          </cell>
          <cell r="D109" t="str">
            <v>D.M. 270/2004</v>
          </cell>
          <cell r="E109" t="str">
            <v>ECONOMIA E AMMINISTRAZIONE DELLE AZIENDE (D.M.270/04 - INTERCLASSE)</v>
          </cell>
          <cell r="F109">
            <v>1</v>
          </cell>
          <cell r="G109">
            <v>0</v>
          </cell>
          <cell r="H109">
            <v>1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</v>
          </cell>
          <cell r="Q109">
            <v>1</v>
          </cell>
          <cell r="R109">
            <v>6</v>
          </cell>
          <cell r="S109">
            <v>7</v>
          </cell>
          <cell r="Z109">
            <v>0</v>
          </cell>
          <cell r="AA109">
            <v>7</v>
          </cell>
          <cell r="AB109">
            <v>1</v>
          </cell>
          <cell r="AC109">
            <v>1</v>
          </cell>
          <cell r="AD109">
            <v>2</v>
          </cell>
          <cell r="AE109">
            <v>8</v>
          </cell>
          <cell r="AF109">
            <v>2</v>
          </cell>
          <cell r="AG109">
            <v>10</v>
          </cell>
          <cell r="AH109">
            <v>10</v>
          </cell>
          <cell r="AI109">
            <v>0</v>
          </cell>
          <cell r="AJ109">
            <v>0</v>
          </cell>
          <cell r="AK109">
            <v>0</v>
          </cell>
          <cell r="AL109">
            <v>12</v>
          </cell>
        </row>
        <row r="110">
          <cell r="B110">
            <v>1013</v>
          </cell>
          <cell r="C110" t="str">
            <v>L2</v>
          </cell>
          <cell r="D110" t="str">
            <v>D.M. 509/1999</v>
          </cell>
          <cell r="E110" t="str">
            <v>ECONOMIA E COMMERCIO (TARANTO)</v>
          </cell>
          <cell r="F110">
            <v>7</v>
          </cell>
          <cell r="G110">
            <v>4</v>
          </cell>
          <cell r="H110">
            <v>11</v>
          </cell>
          <cell r="I110">
            <v>20</v>
          </cell>
          <cell r="J110">
            <v>19</v>
          </cell>
          <cell r="K110">
            <v>39</v>
          </cell>
          <cell r="L110">
            <v>20</v>
          </cell>
          <cell r="M110">
            <v>7</v>
          </cell>
          <cell r="N110">
            <v>5</v>
          </cell>
          <cell r="O110">
            <v>7</v>
          </cell>
          <cell r="P110">
            <v>50</v>
          </cell>
          <cell r="R110">
            <v>1</v>
          </cell>
          <cell r="S110">
            <v>1</v>
          </cell>
          <cell r="T110">
            <v>20</v>
          </cell>
          <cell r="U110">
            <v>13</v>
          </cell>
          <cell r="V110">
            <v>33</v>
          </cell>
          <cell r="W110">
            <v>9</v>
          </cell>
          <cell r="X110">
            <v>9</v>
          </cell>
          <cell r="Y110">
            <v>8</v>
          </cell>
          <cell r="Z110">
            <v>7</v>
          </cell>
          <cell r="AA110">
            <v>34</v>
          </cell>
          <cell r="AB110">
            <v>0</v>
          </cell>
          <cell r="AC110">
            <v>0</v>
          </cell>
          <cell r="AD110">
            <v>0</v>
          </cell>
          <cell r="AE110">
            <v>20</v>
          </cell>
          <cell r="AF110">
            <v>20</v>
          </cell>
          <cell r="AG110">
            <v>40</v>
          </cell>
          <cell r="AH110">
            <v>6</v>
          </cell>
          <cell r="AI110">
            <v>14</v>
          </cell>
          <cell r="AJ110">
            <v>6</v>
          </cell>
          <cell r="AK110">
            <v>14</v>
          </cell>
          <cell r="AL110">
            <v>40</v>
          </cell>
        </row>
        <row r="111">
          <cell r="B111">
            <v>7282</v>
          </cell>
          <cell r="C111" t="str">
            <v>L2</v>
          </cell>
          <cell r="D111" t="str">
            <v>D.M. 270/2004</v>
          </cell>
          <cell r="E111" t="str">
            <v>OPERATORE DEI SERVIZI GIURIDICI (D.M.270/04) - TARANTO </v>
          </cell>
          <cell r="Q111">
            <v>3</v>
          </cell>
          <cell r="R111">
            <v>1</v>
          </cell>
          <cell r="S111">
            <v>4</v>
          </cell>
          <cell r="T111">
            <v>2</v>
          </cell>
          <cell r="U111">
            <v>1</v>
          </cell>
          <cell r="V111">
            <v>3</v>
          </cell>
          <cell r="W111">
            <v>3</v>
          </cell>
          <cell r="Z111">
            <v>0</v>
          </cell>
          <cell r="AA111">
            <v>7</v>
          </cell>
          <cell r="AB111">
            <v>1</v>
          </cell>
          <cell r="AC111">
            <v>0</v>
          </cell>
          <cell r="AD111">
            <v>1</v>
          </cell>
          <cell r="AE111">
            <v>3</v>
          </cell>
          <cell r="AF111">
            <v>3</v>
          </cell>
          <cell r="AG111">
            <v>6</v>
          </cell>
          <cell r="AH111">
            <v>3</v>
          </cell>
          <cell r="AI111">
            <v>3</v>
          </cell>
          <cell r="AJ111">
            <v>0</v>
          </cell>
          <cell r="AK111">
            <v>0</v>
          </cell>
          <cell r="AL111">
            <v>7</v>
          </cell>
        </row>
        <row r="112">
          <cell r="B112">
            <v>7894</v>
          </cell>
          <cell r="C112" t="str">
            <v>L2</v>
          </cell>
          <cell r="D112" t="str">
            <v>D.M. 270/2004</v>
          </cell>
          <cell r="E112" t="str">
            <v>SCIENZE E GESTIONE DELLE ATTIVITA' MARITTIME (D.M.270/04)</v>
          </cell>
          <cell r="Q112">
            <v>6</v>
          </cell>
          <cell r="R112">
            <v>74</v>
          </cell>
          <cell r="S112">
            <v>80</v>
          </cell>
          <cell r="Z112">
            <v>0</v>
          </cell>
          <cell r="AA112">
            <v>80</v>
          </cell>
          <cell r="AB112">
            <v>3</v>
          </cell>
          <cell r="AC112">
            <v>2</v>
          </cell>
          <cell r="AD112">
            <v>5</v>
          </cell>
          <cell r="AE112">
            <v>0</v>
          </cell>
          <cell r="AF112">
            <v>2</v>
          </cell>
          <cell r="AG112">
            <v>2</v>
          </cell>
          <cell r="AH112">
            <v>2</v>
          </cell>
          <cell r="AI112">
            <v>0</v>
          </cell>
          <cell r="AJ112">
            <v>0</v>
          </cell>
          <cell r="AK112">
            <v>0</v>
          </cell>
          <cell r="AL112">
            <v>7</v>
          </cell>
        </row>
        <row r="113">
          <cell r="B113">
            <v>1020</v>
          </cell>
          <cell r="C113" t="str">
            <v>L2</v>
          </cell>
          <cell r="D113" t="str">
            <v>D.M. 509/1999</v>
          </cell>
          <cell r="E113" t="str">
            <v>SCIENZE GIURIDICHE (TARANTO)</v>
          </cell>
          <cell r="F113">
            <v>0</v>
          </cell>
          <cell r="G113">
            <v>0</v>
          </cell>
          <cell r="H113">
            <v>0</v>
          </cell>
          <cell r="I113">
            <v>10</v>
          </cell>
          <cell r="J113">
            <v>6</v>
          </cell>
          <cell r="K113">
            <v>16</v>
          </cell>
          <cell r="L113">
            <v>3</v>
          </cell>
          <cell r="M113">
            <v>4</v>
          </cell>
          <cell r="N113">
            <v>4</v>
          </cell>
          <cell r="O113">
            <v>5</v>
          </cell>
          <cell r="P113">
            <v>16</v>
          </cell>
          <cell r="T113">
            <v>3</v>
          </cell>
          <cell r="U113">
            <v>8</v>
          </cell>
          <cell r="V113">
            <v>11</v>
          </cell>
          <cell r="W113">
            <v>2</v>
          </cell>
          <cell r="X113">
            <v>3</v>
          </cell>
          <cell r="Y113">
            <v>1</v>
          </cell>
          <cell r="Z113">
            <v>5</v>
          </cell>
          <cell r="AA113">
            <v>11</v>
          </cell>
          <cell r="AB113">
            <v>0</v>
          </cell>
          <cell r="AC113">
            <v>0</v>
          </cell>
          <cell r="AD113">
            <v>0</v>
          </cell>
          <cell r="AE113">
            <v>7</v>
          </cell>
          <cell r="AF113">
            <v>6</v>
          </cell>
          <cell r="AG113">
            <v>13</v>
          </cell>
          <cell r="AH113">
            <v>0</v>
          </cell>
          <cell r="AI113">
            <v>1</v>
          </cell>
          <cell r="AJ113">
            <v>3</v>
          </cell>
          <cell r="AK113">
            <v>9</v>
          </cell>
          <cell r="AL113">
            <v>13</v>
          </cell>
        </row>
        <row r="114">
          <cell r="B114">
            <v>8122</v>
          </cell>
          <cell r="C114" t="str">
            <v>LM</v>
          </cell>
          <cell r="D114" t="str">
            <v>D.M. 270/2004</v>
          </cell>
          <cell r="E114" t="str">
            <v>STRATEGIE D'IMPRESE E MANAGEMENT (D.M.270/04)</v>
          </cell>
          <cell r="F114">
            <v>11</v>
          </cell>
          <cell r="G114">
            <v>6</v>
          </cell>
          <cell r="H114">
            <v>17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17</v>
          </cell>
          <cell r="Q114">
            <v>16</v>
          </cell>
          <cell r="R114">
            <v>12</v>
          </cell>
          <cell r="S114">
            <v>28</v>
          </cell>
          <cell r="T114">
            <v>3</v>
          </cell>
          <cell r="U114">
            <v>2</v>
          </cell>
          <cell r="V114">
            <v>5</v>
          </cell>
          <cell r="W114">
            <v>5</v>
          </cell>
          <cell r="Z114">
            <v>0</v>
          </cell>
          <cell r="AA114">
            <v>33</v>
          </cell>
          <cell r="AB114">
            <v>21</v>
          </cell>
          <cell r="AC114">
            <v>10</v>
          </cell>
          <cell r="AD114">
            <v>31</v>
          </cell>
          <cell r="AE114">
            <v>4</v>
          </cell>
          <cell r="AF114">
            <v>3</v>
          </cell>
          <cell r="AG114">
            <v>7</v>
          </cell>
          <cell r="AH114">
            <v>6</v>
          </cell>
          <cell r="AI114">
            <v>1</v>
          </cell>
          <cell r="AJ114">
            <v>0</v>
          </cell>
          <cell r="AK114">
            <v>0</v>
          </cell>
          <cell r="AL114">
            <v>38</v>
          </cell>
        </row>
        <row r="115">
          <cell r="B115">
            <v>6003</v>
          </cell>
          <cell r="C115" t="str">
            <v>LM5</v>
          </cell>
          <cell r="D115" t="str">
            <v>D.M. 270/2004</v>
          </cell>
          <cell r="E115" t="str">
            <v>GIURISPRUDENZA (TARANTO)</v>
          </cell>
          <cell r="F115">
            <v>12</v>
          </cell>
          <cell r="G115">
            <v>9</v>
          </cell>
          <cell r="H115">
            <v>21</v>
          </cell>
          <cell r="I115">
            <v>29</v>
          </cell>
          <cell r="J115">
            <v>15</v>
          </cell>
          <cell r="K115">
            <v>44</v>
          </cell>
          <cell r="L115">
            <v>21</v>
          </cell>
          <cell r="M115">
            <v>11</v>
          </cell>
          <cell r="N115">
            <v>12</v>
          </cell>
          <cell r="O115">
            <v>0</v>
          </cell>
          <cell r="P115">
            <v>65</v>
          </cell>
          <cell r="Q115">
            <v>29</v>
          </cell>
          <cell r="R115">
            <v>19</v>
          </cell>
          <cell r="S115">
            <v>48</v>
          </cell>
          <cell r="T115">
            <v>43</v>
          </cell>
          <cell r="U115">
            <v>33</v>
          </cell>
          <cell r="V115">
            <v>76</v>
          </cell>
          <cell r="W115">
            <v>31</v>
          </cell>
          <cell r="X115">
            <v>20</v>
          </cell>
          <cell r="Y115">
            <v>16</v>
          </cell>
          <cell r="Z115">
            <v>9</v>
          </cell>
          <cell r="AA115">
            <v>124</v>
          </cell>
          <cell r="AB115">
            <v>20</v>
          </cell>
          <cell r="AC115">
            <v>12</v>
          </cell>
          <cell r="AD115">
            <v>32</v>
          </cell>
          <cell r="AE115">
            <v>37</v>
          </cell>
          <cell r="AF115">
            <v>33</v>
          </cell>
          <cell r="AG115">
            <v>70</v>
          </cell>
          <cell r="AH115">
            <v>27</v>
          </cell>
          <cell r="AI115">
            <v>15</v>
          </cell>
          <cell r="AJ115">
            <v>14</v>
          </cell>
          <cell r="AK115">
            <v>14</v>
          </cell>
          <cell r="AL115">
            <v>102</v>
          </cell>
        </row>
        <row r="116">
          <cell r="B116">
            <v>5012</v>
          </cell>
          <cell r="C116" t="str">
            <v>LS</v>
          </cell>
          <cell r="D116" t="str">
            <v>D.M. 509/1999</v>
          </cell>
          <cell r="E116" t="str">
            <v>CONSULENZA PROFESSIONALE PER LE AZIENDE (TARANTO)</v>
          </cell>
          <cell r="F116">
            <v>11</v>
          </cell>
          <cell r="G116">
            <v>4</v>
          </cell>
          <cell r="H116">
            <v>15</v>
          </cell>
          <cell r="I116">
            <v>10</v>
          </cell>
          <cell r="J116">
            <v>13</v>
          </cell>
          <cell r="K116">
            <v>23</v>
          </cell>
          <cell r="L116">
            <v>10</v>
          </cell>
          <cell r="M116">
            <v>10</v>
          </cell>
          <cell r="N116">
            <v>3</v>
          </cell>
          <cell r="O116">
            <v>0</v>
          </cell>
          <cell r="P116">
            <v>38</v>
          </cell>
          <cell r="T116">
            <v>7</v>
          </cell>
          <cell r="U116">
            <v>5</v>
          </cell>
          <cell r="V116">
            <v>12</v>
          </cell>
          <cell r="W116">
            <v>5</v>
          </cell>
          <cell r="X116">
            <v>5</v>
          </cell>
          <cell r="Y116">
            <v>1</v>
          </cell>
          <cell r="Z116">
            <v>1</v>
          </cell>
          <cell r="AA116">
            <v>12</v>
          </cell>
          <cell r="AB116">
            <v>0</v>
          </cell>
          <cell r="AC116">
            <v>0</v>
          </cell>
          <cell r="AD116">
            <v>0</v>
          </cell>
          <cell r="AE116">
            <v>4</v>
          </cell>
          <cell r="AF116">
            <v>4</v>
          </cell>
          <cell r="AG116">
            <v>8</v>
          </cell>
          <cell r="AH116">
            <v>1</v>
          </cell>
          <cell r="AI116">
            <v>4</v>
          </cell>
          <cell r="AJ116">
            <v>1</v>
          </cell>
          <cell r="AK116">
            <v>2</v>
          </cell>
          <cell r="AL116">
            <v>8</v>
          </cell>
        </row>
        <row r="117">
          <cell r="B117">
            <v>41</v>
          </cell>
          <cell r="C117" t="str">
            <v>L1</v>
          </cell>
          <cell r="D117" t="str">
            <v>Ante Riforma</v>
          </cell>
          <cell r="E117" t="str">
            <v>LETTERE</v>
          </cell>
          <cell r="F117">
            <v>0</v>
          </cell>
          <cell r="G117">
            <v>0</v>
          </cell>
          <cell r="H117">
            <v>0</v>
          </cell>
          <cell r="I117">
            <v>15</v>
          </cell>
          <cell r="J117">
            <v>6</v>
          </cell>
          <cell r="K117">
            <v>21</v>
          </cell>
          <cell r="L117">
            <v>0</v>
          </cell>
          <cell r="M117">
            <v>0</v>
          </cell>
          <cell r="N117">
            <v>0</v>
          </cell>
          <cell r="O117">
            <v>21</v>
          </cell>
          <cell r="P117">
            <v>21</v>
          </cell>
          <cell r="T117">
            <v>17</v>
          </cell>
          <cell r="U117">
            <v>8</v>
          </cell>
          <cell r="V117">
            <v>25</v>
          </cell>
          <cell r="Z117">
            <v>25</v>
          </cell>
          <cell r="AA117">
            <v>25</v>
          </cell>
          <cell r="AB117">
            <v>0</v>
          </cell>
          <cell r="AC117">
            <v>0</v>
          </cell>
          <cell r="AD117">
            <v>0</v>
          </cell>
          <cell r="AE117">
            <v>20</v>
          </cell>
          <cell r="AF117">
            <v>3</v>
          </cell>
          <cell r="AG117">
            <v>23</v>
          </cell>
          <cell r="AH117">
            <v>0</v>
          </cell>
          <cell r="AI117">
            <v>0</v>
          </cell>
          <cell r="AJ117">
            <v>0</v>
          </cell>
          <cell r="AK117">
            <v>23</v>
          </cell>
          <cell r="AL117">
            <v>23</v>
          </cell>
        </row>
        <row r="118">
          <cell r="B118">
            <v>31</v>
          </cell>
          <cell r="C118" t="str">
            <v>L1</v>
          </cell>
          <cell r="D118" t="str">
            <v>Ante Riforma</v>
          </cell>
          <cell r="E118" t="str">
            <v>LINGUE E LETTERATURE STRANIERE</v>
          </cell>
          <cell r="F118">
            <v>0</v>
          </cell>
          <cell r="G118">
            <v>0</v>
          </cell>
          <cell r="H118">
            <v>0</v>
          </cell>
          <cell r="I118">
            <v>26</v>
          </cell>
          <cell r="J118">
            <v>1</v>
          </cell>
          <cell r="K118">
            <v>27</v>
          </cell>
          <cell r="L118">
            <v>0</v>
          </cell>
          <cell r="M118">
            <v>0</v>
          </cell>
          <cell r="N118">
            <v>0</v>
          </cell>
          <cell r="O118">
            <v>27</v>
          </cell>
          <cell r="P118">
            <v>27</v>
          </cell>
          <cell r="T118">
            <v>16</v>
          </cell>
          <cell r="U118">
            <v>2</v>
          </cell>
          <cell r="V118">
            <v>18</v>
          </cell>
          <cell r="Z118">
            <v>18</v>
          </cell>
          <cell r="AA118">
            <v>18</v>
          </cell>
          <cell r="AB118">
            <v>0</v>
          </cell>
          <cell r="AC118">
            <v>0</v>
          </cell>
          <cell r="AD118">
            <v>0</v>
          </cell>
          <cell r="AE118">
            <v>18</v>
          </cell>
          <cell r="AF118">
            <v>4</v>
          </cell>
          <cell r="AG118">
            <v>22</v>
          </cell>
          <cell r="AH118">
            <v>0</v>
          </cell>
          <cell r="AI118">
            <v>0</v>
          </cell>
          <cell r="AJ118">
            <v>0</v>
          </cell>
          <cell r="AK118">
            <v>22</v>
          </cell>
          <cell r="AL118">
            <v>22</v>
          </cell>
        </row>
        <row r="119">
          <cell r="B119">
            <v>7413</v>
          </cell>
          <cell r="C119" t="str">
            <v>L2</v>
          </cell>
          <cell r="D119" t="str">
            <v>D.M. 270/2004</v>
          </cell>
          <cell r="E119" t="str">
            <v>COMUNICAZIONE LINGUISTICA E INTERCULTURALE (D.M.270/04)</v>
          </cell>
          <cell r="F119">
            <v>18</v>
          </cell>
          <cell r="G119">
            <v>3</v>
          </cell>
          <cell r="H119">
            <v>21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21</v>
          </cell>
          <cell r="Q119">
            <v>44</v>
          </cell>
          <cell r="R119">
            <v>8</v>
          </cell>
          <cell r="S119">
            <v>52</v>
          </cell>
          <cell r="T119">
            <v>21</v>
          </cell>
          <cell r="U119">
            <v>4</v>
          </cell>
          <cell r="V119">
            <v>25</v>
          </cell>
          <cell r="W119">
            <v>25</v>
          </cell>
          <cell r="Z119">
            <v>0</v>
          </cell>
          <cell r="AA119">
            <v>77</v>
          </cell>
          <cell r="AB119">
            <v>47</v>
          </cell>
          <cell r="AC119">
            <v>10</v>
          </cell>
          <cell r="AD119">
            <v>57</v>
          </cell>
          <cell r="AE119">
            <v>54</v>
          </cell>
          <cell r="AF119">
            <v>13</v>
          </cell>
          <cell r="AG119">
            <v>67</v>
          </cell>
          <cell r="AH119">
            <v>56</v>
          </cell>
          <cell r="AI119">
            <v>11</v>
          </cell>
          <cell r="AJ119">
            <v>0</v>
          </cell>
          <cell r="AK119">
            <v>0</v>
          </cell>
          <cell r="AL119">
            <v>124</v>
          </cell>
        </row>
        <row r="120">
          <cell r="B120">
            <v>7412</v>
          </cell>
          <cell r="C120" t="str">
            <v>L2</v>
          </cell>
          <cell r="D120" t="str">
            <v>D.M. 270/2004</v>
          </cell>
          <cell r="E120" t="str">
            <v>CULTURE DELLE LINGUE MODERNE E DEL TURISMO (D.M.270/04)</v>
          </cell>
          <cell r="F120">
            <v>15</v>
          </cell>
          <cell r="G120">
            <v>3</v>
          </cell>
          <cell r="H120">
            <v>18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18</v>
          </cell>
          <cell r="Q120">
            <v>26</v>
          </cell>
          <cell r="R120">
            <v>5</v>
          </cell>
          <cell r="S120">
            <v>31</v>
          </cell>
          <cell r="T120">
            <v>27</v>
          </cell>
          <cell r="U120">
            <v>8</v>
          </cell>
          <cell r="V120">
            <v>35</v>
          </cell>
          <cell r="W120">
            <v>35</v>
          </cell>
          <cell r="Z120">
            <v>0</v>
          </cell>
          <cell r="AA120">
            <v>66</v>
          </cell>
          <cell r="AB120">
            <v>50</v>
          </cell>
          <cell r="AC120">
            <v>8</v>
          </cell>
          <cell r="AD120">
            <v>58</v>
          </cell>
          <cell r="AE120">
            <v>87</v>
          </cell>
          <cell r="AF120">
            <v>12</v>
          </cell>
          <cell r="AG120">
            <v>99</v>
          </cell>
          <cell r="AH120">
            <v>75</v>
          </cell>
          <cell r="AI120">
            <v>24</v>
          </cell>
          <cell r="AJ120">
            <v>0</v>
          </cell>
          <cell r="AK120">
            <v>0</v>
          </cell>
          <cell r="AL120">
            <v>157</v>
          </cell>
        </row>
        <row r="121">
          <cell r="B121">
            <v>1022</v>
          </cell>
          <cell r="C121" t="str">
            <v>L2</v>
          </cell>
          <cell r="D121" t="str">
            <v>D.M. 509/1999</v>
          </cell>
          <cell r="E121" t="str">
            <v>LETTERE</v>
          </cell>
          <cell r="F121">
            <v>0</v>
          </cell>
          <cell r="G121">
            <v>1</v>
          </cell>
          <cell r="H121">
            <v>1</v>
          </cell>
          <cell r="I121">
            <v>36</v>
          </cell>
          <cell r="J121">
            <v>13</v>
          </cell>
          <cell r="K121">
            <v>49</v>
          </cell>
          <cell r="L121">
            <v>3</v>
          </cell>
          <cell r="M121">
            <v>10</v>
          </cell>
          <cell r="N121">
            <v>13</v>
          </cell>
          <cell r="O121">
            <v>23</v>
          </cell>
          <cell r="P121">
            <v>50</v>
          </cell>
          <cell r="T121">
            <v>41</v>
          </cell>
          <cell r="U121">
            <v>11</v>
          </cell>
          <cell r="V121">
            <v>52</v>
          </cell>
          <cell r="W121">
            <v>5</v>
          </cell>
          <cell r="X121">
            <v>5</v>
          </cell>
          <cell r="Y121">
            <v>12</v>
          </cell>
          <cell r="Z121">
            <v>30</v>
          </cell>
          <cell r="AA121">
            <v>52</v>
          </cell>
          <cell r="AB121">
            <v>0</v>
          </cell>
          <cell r="AC121">
            <v>0</v>
          </cell>
          <cell r="AD121">
            <v>0</v>
          </cell>
          <cell r="AE121">
            <v>19</v>
          </cell>
          <cell r="AF121">
            <v>10</v>
          </cell>
          <cell r="AG121">
            <v>29</v>
          </cell>
          <cell r="AH121">
            <v>0</v>
          </cell>
          <cell r="AI121">
            <v>2</v>
          </cell>
          <cell r="AJ121">
            <v>3</v>
          </cell>
          <cell r="AK121">
            <v>24</v>
          </cell>
          <cell r="AL121">
            <v>29</v>
          </cell>
        </row>
        <row r="122">
          <cell r="B122">
            <v>7314</v>
          </cell>
          <cell r="C122" t="str">
            <v>L2</v>
          </cell>
          <cell r="D122" t="str">
            <v>D.M. 270/2004</v>
          </cell>
          <cell r="E122" t="str">
            <v>LETTERE (D.M.270/04)</v>
          </cell>
          <cell r="F122">
            <v>49</v>
          </cell>
          <cell r="G122">
            <v>20</v>
          </cell>
          <cell r="H122">
            <v>69</v>
          </cell>
          <cell r="I122">
            <v>72</v>
          </cell>
          <cell r="J122">
            <v>15</v>
          </cell>
          <cell r="K122">
            <v>87</v>
          </cell>
          <cell r="L122">
            <v>65</v>
          </cell>
          <cell r="M122">
            <v>22</v>
          </cell>
          <cell r="N122">
            <v>0</v>
          </cell>
          <cell r="O122">
            <v>0</v>
          </cell>
          <cell r="P122">
            <v>156</v>
          </cell>
          <cell r="Q122">
            <v>54</v>
          </cell>
          <cell r="R122">
            <v>11</v>
          </cell>
          <cell r="S122">
            <v>65</v>
          </cell>
          <cell r="T122">
            <v>105</v>
          </cell>
          <cell r="U122">
            <v>34</v>
          </cell>
          <cell r="V122">
            <v>139</v>
          </cell>
          <cell r="W122">
            <v>82</v>
          </cell>
          <cell r="X122">
            <v>41</v>
          </cell>
          <cell r="Y122">
            <v>15</v>
          </cell>
          <cell r="Z122">
            <v>1</v>
          </cell>
          <cell r="AA122">
            <v>204</v>
          </cell>
          <cell r="AB122">
            <v>57</v>
          </cell>
          <cell r="AC122">
            <v>16</v>
          </cell>
          <cell r="AD122">
            <v>73</v>
          </cell>
          <cell r="AE122">
            <v>110</v>
          </cell>
          <cell r="AF122">
            <v>38</v>
          </cell>
          <cell r="AG122">
            <v>148</v>
          </cell>
          <cell r="AH122">
            <v>77</v>
          </cell>
          <cell r="AI122">
            <v>43</v>
          </cell>
          <cell r="AJ122">
            <v>21</v>
          </cell>
          <cell r="AK122">
            <v>7</v>
          </cell>
          <cell r="AL122">
            <v>221</v>
          </cell>
        </row>
        <row r="123">
          <cell r="B123">
            <v>7373</v>
          </cell>
          <cell r="C123" t="str">
            <v>L2</v>
          </cell>
          <cell r="D123" t="str">
            <v>D.M. 270/2004</v>
          </cell>
          <cell r="E123" t="str">
            <v>LETTERE E CULTURE DEL TERRITORIO (D.M.270/04) - TARANTO</v>
          </cell>
          <cell r="F123">
            <v>4</v>
          </cell>
          <cell r="G123">
            <v>0</v>
          </cell>
          <cell r="H123">
            <v>4</v>
          </cell>
          <cell r="I123">
            <v>4</v>
          </cell>
          <cell r="J123">
            <v>1</v>
          </cell>
          <cell r="K123">
            <v>5</v>
          </cell>
          <cell r="L123">
            <v>3</v>
          </cell>
          <cell r="M123">
            <v>2</v>
          </cell>
          <cell r="N123">
            <v>0</v>
          </cell>
          <cell r="O123">
            <v>0</v>
          </cell>
          <cell r="P123">
            <v>9</v>
          </cell>
          <cell r="Q123">
            <v>11</v>
          </cell>
          <cell r="R123">
            <v>1</v>
          </cell>
          <cell r="S123">
            <v>12</v>
          </cell>
          <cell r="T123">
            <v>7</v>
          </cell>
          <cell r="U123">
            <v>4</v>
          </cell>
          <cell r="V123">
            <v>11</v>
          </cell>
          <cell r="W123">
            <v>8</v>
          </cell>
          <cell r="X123">
            <v>2</v>
          </cell>
          <cell r="Z123">
            <v>1</v>
          </cell>
          <cell r="AA123">
            <v>23</v>
          </cell>
          <cell r="AB123">
            <v>6</v>
          </cell>
          <cell r="AC123">
            <v>0</v>
          </cell>
          <cell r="AD123">
            <v>6</v>
          </cell>
          <cell r="AE123">
            <v>15</v>
          </cell>
          <cell r="AF123">
            <v>4</v>
          </cell>
          <cell r="AG123">
            <v>19</v>
          </cell>
          <cell r="AH123">
            <v>13</v>
          </cell>
          <cell r="AI123">
            <v>4</v>
          </cell>
          <cell r="AJ123">
            <v>2</v>
          </cell>
          <cell r="AK123">
            <v>0</v>
          </cell>
          <cell r="AL123">
            <v>25</v>
          </cell>
        </row>
        <row r="124">
          <cell r="B124">
            <v>1100</v>
          </cell>
          <cell r="C124" t="str">
            <v>L2</v>
          </cell>
          <cell r="D124" t="str">
            <v>D.M. 509/1999</v>
          </cell>
          <cell r="E124" t="str">
            <v>LETTERE MODERNE (TARANTO)</v>
          </cell>
          <cell r="F124">
            <v>1</v>
          </cell>
          <cell r="G124">
            <v>1</v>
          </cell>
          <cell r="H124">
            <v>2</v>
          </cell>
          <cell r="I124">
            <v>7</v>
          </cell>
          <cell r="J124">
            <v>3</v>
          </cell>
          <cell r="K124">
            <v>10</v>
          </cell>
          <cell r="L124">
            <v>6</v>
          </cell>
          <cell r="M124">
            <v>1</v>
          </cell>
          <cell r="N124">
            <v>0</v>
          </cell>
          <cell r="O124">
            <v>3</v>
          </cell>
          <cell r="P124">
            <v>12</v>
          </cell>
          <cell r="T124">
            <v>6</v>
          </cell>
          <cell r="U124">
            <v>1</v>
          </cell>
          <cell r="V124">
            <v>7</v>
          </cell>
          <cell r="W124">
            <v>1</v>
          </cell>
          <cell r="X124">
            <v>2</v>
          </cell>
          <cell r="Y124">
            <v>2</v>
          </cell>
          <cell r="Z124">
            <v>2</v>
          </cell>
          <cell r="AA124">
            <v>7</v>
          </cell>
          <cell r="AB124">
            <v>0</v>
          </cell>
          <cell r="AC124">
            <v>0</v>
          </cell>
          <cell r="AD124">
            <v>0</v>
          </cell>
          <cell r="AE124">
            <v>11</v>
          </cell>
          <cell r="AF124">
            <v>0</v>
          </cell>
          <cell r="AG124">
            <v>11</v>
          </cell>
          <cell r="AH124">
            <v>0</v>
          </cell>
          <cell r="AI124">
            <v>4</v>
          </cell>
          <cell r="AJ124">
            <v>2</v>
          </cell>
          <cell r="AK124">
            <v>5</v>
          </cell>
          <cell r="AL124">
            <v>11</v>
          </cell>
        </row>
        <row r="125">
          <cell r="B125">
            <v>1025</v>
          </cell>
          <cell r="C125" t="str">
            <v>L2</v>
          </cell>
          <cell r="D125" t="str">
            <v>D.M. 509/1999</v>
          </cell>
          <cell r="E125" t="str">
            <v>LINGUE E LETTERATURE STRANIERE</v>
          </cell>
          <cell r="F125">
            <v>26</v>
          </cell>
          <cell r="G125">
            <v>2</v>
          </cell>
          <cell r="H125">
            <v>28</v>
          </cell>
          <cell r="I125">
            <v>191</v>
          </cell>
          <cell r="J125">
            <v>28</v>
          </cell>
          <cell r="K125">
            <v>219</v>
          </cell>
          <cell r="L125">
            <v>98</v>
          </cell>
          <cell r="M125">
            <v>49</v>
          </cell>
          <cell r="N125">
            <v>25</v>
          </cell>
          <cell r="O125">
            <v>47</v>
          </cell>
          <cell r="P125">
            <v>247</v>
          </cell>
          <cell r="T125">
            <v>104</v>
          </cell>
          <cell r="U125">
            <v>14</v>
          </cell>
          <cell r="V125">
            <v>118</v>
          </cell>
          <cell r="W125">
            <v>24</v>
          </cell>
          <cell r="X125">
            <v>36</v>
          </cell>
          <cell r="Y125">
            <v>25</v>
          </cell>
          <cell r="Z125">
            <v>33</v>
          </cell>
          <cell r="AA125">
            <v>118</v>
          </cell>
          <cell r="AB125">
            <v>0</v>
          </cell>
          <cell r="AC125">
            <v>0</v>
          </cell>
          <cell r="AD125">
            <v>0</v>
          </cell>
          <cell r="AE125">
            <v>105</v>
          </cell>
          <cell r="AF125">
            <v>18</v>
          </cell>
          <cell r="AG125">
            <v>123</v>
          </cell>
          <cell r="AH125">
            <v>0</v>
          </cell>
          <cell r="AI125">
            <v>26</v>
          </cell>
          <cell r="AJ125">
            <v>41</v>
          </cell>
          <cell r="AK125">
            <v>56</v>
          </cell>
          <cell r="AL125">
            <v>123</v>
          </cell>
        </row>
        <row r="126">
          <cell r="B126">
            <v>7392</v>
          </cell>
          <cell r="C126" t="str">
            <v>L2</v>
          </cell>
          <cell r="D126" t="str">
            <v>D.M. 270/2004</v>
          </cell>
          <cell r="E126" t="str">
            <v>PROGETTAZIONE E GESTIONE DELLE ATTIVITA' CULTURALI (D.M.270/04) - BRINDISI</v>
          </cell>
          <cell r="F126">
            <v>3</v>
          </cell>
          <cell r="G126">
            <v>6</v>
          </cell>
          <cell r="H126">
            <v>9</v>
          </cell>
          <cell r="I126">
            <v>1</v>
          </cell>
          <cell r="J126">
            <v>1</v>
          </cell>
          <cell r="K126">
            <v>2</v>
          </cell>
          <cell r="L126">
            <v>2</v>
          </cell>
          <cell r="M126">
            <v>0</v>
          </cell>
          <cell r="N126">
            <v>0</v>
          </cell>
          <cell r="O126">
            <v>0</v>
          </cell>
          <cell r="P126">
            <v>11</v>
          </cell>
          <cell r="Q126">
            <v>5</v>
          </cell>
          <cell r="S126">
            <v>5</v>
          </cell>
          <cell r="T126">
            <v>2</v>
          </cell>
          <cell r="U126">
            <v>2</v>
          </cell>
          <cell r="V126">
            <v>4</v>
          </cell>
          <cell r="W126">
            <v>4</v>
          </cell>
          <cell r="Z126">
            <v>0</v>
          </cell>
          <cell r="AA126">
            <v>9</v>
          </cell>
          <cell r="AB126">
            <v>5</v>
          </cell>
          <cell r="AC126">
            <v>1</v>
          </cell>
          <cell r="AD126">
            <v>6</v>
          </cell>
          <cell r="AE126">
            <v>9</v>
          </cell>
          <cell r="AF126">
            <v>0</v>
          </cell>
          <cell r="AG126">
            <v>9</v>
          </cell>
          <cell r="AH126">
            <v>6</v>
          </cell>
          <cell r="AI126">
            <v>3</v>
          </cell>
          <cell r="AJ126">
            <v>0</v>
          </cell>
          <cell r="AK126">
            <v>0</v>
          </cell>
          <cell r="AL126">
            <v>15</v>
          </cell>
        </row>
        <row r="127">
          <cell r="B127">
            <v>8314</v>
          </cell>
          <cell r="C127" t="str">
            <v>LM</v>
          </cell>
          <cell r="D127" t="str">
            <v>D.M. 270/2004</v>
          </cell>
          <cell r="E127" t="str">
            <v>FILOLOGIA MODERNA (D.M.270/04)</v>
          </cell>
          <cell r="F127">
            <v>29</v>
          </cell>
          <cell r="G127">
            <v>9</v>
          </cell>
          <cell r="H127">
            <v>38</v>
          </cell>
          <cell r="I127">
            <v>28</v>
          </cell>
          <cell r="J127">
            <v>8</v>
          </cell>
          <cell r="K127">
            <v>36</v>
          </cell>
          <cell r="L127">
            <v>35</v>
          </cell>
          <cell r="M127">
            <v>1</v>
          </cell>
          <cell r="N127">
            <v>0</v>
          </cell>
          <cell r="O127">
            <v>0</v>
          </cell>
          <cell r="P127">
            <v>74</v>
          </cell>
          <cell r="Q127">
            <v>19</v>
          </cell>
          <cell r="R127">
            <v>1</v>
          </cell>
          <cell r="S127">
            <v>20</v>
          </cell>
          <cell r="T127">
            <v>42</v>
          </cell>
          <cell r="U127">
            <v>5</v>
          </cell>
          <cell r="V127">
            <v>47</v>
          </cell>
          <cell r="W127">
            <v>40</v>
          </cell>
          <cell r="X127">
            <v>5</v>
          </cell>
          <cell r="Y127">
            <v>2</v>
          </cell>
          <cell r="Z127">
            <v>0</v>
          </cell>
          <cell r="AA127">
            <v>67</v>
          </cell>
          <cell r="AB127">
            <v>31</v>
          </cell>
          <cell r="AC127">
            <v>1</v>
          </cell>
          <cell r="AD127">
            <v>32</v>
          </cell>
          <cell r="AE127">
            <v>53</v>
          </cell>
          <cell r="AF127">
            <v>11</v>
          </cell>
          <cell r="AG127">
            <v>64</v>
          </cell>
          <cell r="AH127">
            <v>34</v>
          </cell>
          <cell r="AI127">
            <v>25</v>
          </cell>
          <cell r="AJ127">
            <v>5</v>
          </cell>
          <cell r="AK127">
            <v>0</v>
          </cell>
          <cell r="AL127">
            <v>96</v>
          </cell>
        </row>
        <row r="128">
          <cell r="B128">
            <v>8422</v>
          </cell>
          <cell r="C128" t="str">
            <v>LM</v>
          </cell>
          <cell r="D128" t="str">
            <v>D.M. 270/2004</v>
          </cell>
          <cell r="E128" t="str">
            <v>LINGUE E LETTERATURE MODERNE (D.M.270/04)</v>
          </cell>
          <cell r="F128">
            <v>6</v>
          </cell>
          <cell r="G128">
            <v>0</v>
          </cell>
          <cell r="H128">
            <v>6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6</v>
          </cell>
          <cell r="Q128">
            <v>11</v>
          </cell>
          <cell r="R128">
            <v>2</v>
          </cell>
          <cell r="S128">
            <v>13</v>
          </cell>
          <cell r="T128">
            <v>13</v>
          </cell>
          <cell r="U128">
            <v>1</v>
          </cell>
          <cell r="V128">
            <v>14</v>
          </cell>
          <cell r="W128">
            <v>14</v>
          </cell>
          <cell r="Z128">
            <v>0</v>
          </cell>
          <cell r="AA128">
            <v>27</v>
          </cell>
          <cell r="AB128">
            <v>16</v>
          </cell>
          <cell r="AC128">
            <v>1</v>
          </cell>
          <cell r="AD128">
            <v>17</v>
          </cell>
          <cell r="AE128">
            <v>20</v>
          </cell>
          <cell r="AF128">
            <v>1</v>
          </cell>
          <cell r="AG128">
            <v>21</v>
          </cell>
          <cell r="AH128">
            <v>19</v>
          </cell>
          <cell r="AI128">
            <v>2</v>
          </cell>
          <cell r="AJ128">
            <v>0</v>
          </cell>
          <cell r="AK128">
            <v>0</v>
          </cell>
          <cell r="AL128">
            <v>38</v>
          </cell>
        </row>
        <row r="129">
          <cell r="B129">
            <v>8424</v>
          </cell>
          <cell r="C129" t="str">
            <v>LM</v>
          </cell>
          <cell r="D129" t="str">
            <v>D.M. 270/2004</v>
          </cell>
          <cell r="E129" t="str">
            <v>LINGUE MODERNE PER LA COOPERAZIONE INTERNAZIONALE (D.M.270/04)</v>
          </cell>
          <cell r="F129">
            <v>1</v>
          </cell>
          <cell r="G129">
            <v>0</v>
          </cell>
          <cell r="H129">
            <v>1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1</v>
          </cell>
          <cell r="Q129">
            <v>18</v>
          </cell>
          <cell r="R129">
            <v>4</v>
          </cell>
          <cell r="S129">
            <v>22</v>
          </cell>
          <cell r="T129">
            <v>19</v>
          </cell>
          <cell r="U129">
            <v>3</v>
          </cell>
          <cell r="V129">
            <v>22</v>
          </cell>
          <cell r="W129">
            <v>22</v>
          </cell>
          <cell r="Z129">
            <v>0</v>
          </cell>
          <cell r="AA129">
            <v>44</v>
          </cell>
          <cell r="AB129">
            <v>22</v>
          </cell>
          <cell r="AC129">
            <v>4</v>
          </cell>
          <cell r="AD129">
            <v>26</v>
          </cell>
          <cell r="AE129">
            <v>36</v>
          </cell>
          <cell r="AF129">
            <v>4</v>
          </cell>
          <cell r="AG129">
            <v>40</v>
          </cell>
          <cell r="AH129">
            <v>35</v>
          </cell>
          <cell r="AI129">
            <v>5</v>
          </cell>
          <cell r="AJ129">
            <v>0</v>
          </cell>
          <cell r="AK129">
            <v>0</v>
          </cell>
          <cell r="AL129">
            <v>66</v>
          </cell>
        </row>
        <row r="130">
          <cell r="B130">
            <v>8316</v>
          </cell>
          <cell r="C130" t="str">
            <v>LM</v>
          </cell>
          <cell r="D130" t="str">
            <v>D.M. 270/2004</v>
          </cell>
          <cell r="E130" t="str">
            <v>SCIENZE DELLO SPETTACOLO E PRODUZIONE MULTIMEDIALE (D.M.270/04)</v>
          </cell>
          <cell r="F130">
            <v>14</v>
          </cell>
          <cell r="G130">
            <v>2</v>
          </cell>
          <cell r="H130">
            <v>16</v>
          </cell>
          <cell r="I130">
            <v>5</v>
          </cell>
          <cell r="J130">
            <v>2</v>
          </cell>
          <cell r="K130">
            <v>7</v>
          </cell>
          <cell r="L130">
            <v>6</v>
          </cell>
          <cell r="M130">
            <v>1</v>
          </cell>
          <cell r="N130">
            <v>0</v>
          </cell>
          <cell r="O130">
            <v>0</v>
          </cell>
          <cell r="P130">
            <v>23</v>
          </cell>
          <cell r="Q130">
            <v>15</v>
          </cell>
          <cell r="R130">
            <v>7</v>
          </cell>
          <cell r="S130">
            <v>22</v>
          </cell>
          <cell r="T130">
            <v>12</v>
          </cell>
          <cell r="V130">
            <v>12</v>
          </cell>
          <cell r="W130">
            <v>11</v>
          </cell>
          <cell r="X130">
            <v>1</v>
          </cell>
          <cell r="Z130">
            <v>0</v>
          </cell>
          <cell r="AA130">
            <v>34</v>
          </cell>
          <cell r="AB130">
            <v>18</v>
          </cell>
          <cell r="AC130">
            <v>6</v>
          </cell>
          <cell r="AD130">
            <v>24</v>
          </cell>
          <cell r="AE130">
            <v>10</v>
          </cell>
          <cell r="AF130">
            <v>1</v>
          </cell>
          <cell r="AG130">
            <v>11</v>
          </cell>
          <cell r="AH130">
            <v>7</v>
          </cell>
          <cell r="AI130">
            <v>4</v>
          </cell>
          <cell r="AJ130">
            <v>0</v>
          </cell>
          <cell r="AK130">
            <v>0</v>
          </cell>
          <cell r="AL130">
            <v>35</v>
          </cell>
        </row>
        <row r="131">
          <cell r="B131">
            <v>8319</v>
          </cell>
          <cell r="C131" t="str">
            <v>LM</v>
          </cell>
          <cell r="D131" t="str">
            <v>D.M. 270/2004</v>
          </cell>
          <cell r="E131" t="str">
            <v>STORIA DELL'ARTE (D.M.270/04)</v>
          </cell>
          <cell r="F131">
            <v>24</v>
          </cell>
          <cell r="G131">
            <v>6</v>
          </cell>
          <cell r="H131">
            <v>30</v>
          </cell>
          <cell r="I131">
            <v>12</v>
          </cell>
          <cell r="J131">
            <v>1</v>
          </cell>
          <cell r="K131">
            <v>13</v>
          </cell>
          <cell r="L131">
            <v>12</v>
          </cell>
          <cell r="M131">
            <v>1</v>
          </cell>
          <cell r="N131">
            <v>0</v>
          </cell>
          <cell r="O131">
            <v>0</v>
          </cell>
          <cell r="P131">
            <v>43</v>
          </cell>
          <cell r="Q131">
            <v>20</v>
          </cell>
          <cell r="R131">
            <v>2</v>
          </cell>
          <cell r="S131">
            <v>22</v>
          </cell>
          <cell r="T131">
            <v>15</v>
          </cell>
          <cell r="U131">
            <v>4</v>
          </cell>
          <cell r="V131">
            <v>19</v>
          </cell>
          <cell r="W131">
            <v>14</v>
          </cell>
          <cell r="X131">
            <v>5</v>
          </cell>
          <cell r="Z131">
            <v>0</v>
          </cell>
          <cell r="AA131">
            <v>41</v>
          </cell>
          <cell r="AB131">
            <v>9</v>
          </cell>
          <cell r="AC131">
            <v>4</v>
          </cell>
          <cell r="AD131">
            <v>13</v>
          </cell>
          <cell r="AE131">
            <v>19</v>
          </cell>
          <cell r="AF131">
            <v>5</v>
          </cell>
          <cell r="AG131">
            <v>24</v>
          </cell>
          <cell r="AH131">
            <v>20</v>
          </cell>
          <cell r="AI131">
            <v>2</v>
          </cell>
          <cell r="AJ131">
            <v>2</v>
          </cell>
          <cell r="AK131">
            <v>0</v>
          </cell>
          <cell r="AL131">
            <v>37</v>
          </cell>
        </row>
        <row r="132">
          <cell r="B132">
            <v>8423</v>
          </cell>
          <cell r="C132" t="str">
            <v>LM</v>
          </cell>
          <cell r="D132" t="str">
            <v>D.M. 270/2004</v>
          </cell>
          <cell r="E132" t="str">
            <v>TRADUZIONE SPECIALISTICA (D.M.270/04)</v>
          </cell>
          <cell r="F132">
            <v>7</v>
          </cell>
          <cell r="G132">
            <v>0</v>
          </cell>
          <cell r="H132">
            <v>7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7</v>
          </cell>
          <cell r="Q132">
            <v>18</v>
          </cell>
          <cell r="R132">
            <v>3</v>
          </cell>
          <cell r="S132">
            <v>21</v>
          </cell>
          <cell r="T132">
            <v>6</v>
          </cell>
          <cell r="V132">
            <v>6</v>
          </cell>
          <cell r="W132">
            <v>6</v>
          </cell>
          <cell r="Z132">
            <v>0</v>
          </cell>
          <cell r="AA132">
            <v>27</v>
          </cell>
          <cell r="AB132">
            <v>18</v>
          </cell>
          <cell r="AC132">
            <v>0</v>
          </cell>
          <cell r="AD132">
            <v>18</v>
          </cell>
          <cell r="AE132">
            <v>23</v>
          </cell>
          <cell r="AF132">
            <v>5</v>
          </cell>
          <cell r="AG132">
            <v>28</v>
          </cell>
          <cell r="AH132">
            <v>26</v>
          </cell>
          <cell r="AI132">
            <v>2</v>
          </cell>
          <cell r="AJ132">
            <v>0</v>
          </cell>
          <cell r="AK132">
            <v>0</v>
          </cell>
          <cell r="AL132">
            <v>46</v>
          </cell>
        </row>
        <row r="133">
          <cell r="B133">
            <v>5023</v>
          </cell>
          <cell r="C133" t="str">
            <v>LS</v>
          </cell>
          <cell r="D133" t="str">
            <v>D.M. 509/1999</v>
          </cell>
          <cell r="E133" t="str">
            <v>FILOLOGIA MODERNA</v>
          </cell>
          <cell r="F133">
            <v>1</v>
          </cell>
          <cell r="G133">
            <v>0</v>
          </cell>
          <cell r="H133">
            <v>1</v>
          </cell>
          <cell r="I133">
            <v>14</v>
          </cell>
          <cell r="J133">
            <v>3</v>
          </cell>
          <cell r="K133">
            <v>17</v>
          </cell>
          <cell r="L133">
            <v>8</v>
          </cell>
          <cell r="M133">
            <v>8</v>
          </cell>
          <cell r="N133">
            <v>1</v>
          </cell>
          <cell r="O133">
            <v>0</v>
          </cell>
          <cell r="P133">
            <v>18</v>
          </cell>
          <cell r="T133">
            <v>4</v>
          </cell>
          <cell r="V133">
            <v>4</v>
          </cell>
          <cell r="X133">
            <v>1</v>
          </cell>
          <cell r="Y133">
            <v>1</v>
          </cell>
          <cell r="Z133">
            <v>2</v>
          </cell>
          <cell r="AA133">
            <v>4</v>
          </cell>
          <cell r="AB133">
            <v>0</v>
          </cell>
          <cell r="AC133">
            <v>0</v>
          </cell>
          <cell r="AD133">
            <v>0</v>
          </cell>
          <cell r="AE133">
            <v>1</v>
          </cell>
          <cell r="AF133">
            <v>1</v>
          </cell>
          <cell r="AG133">
            <v>2</v>
          </cell>
          <cell r="AH133">
            <v>0</v>
          </cell>
          <cell r="AI133">
            <v>0</v>
          </cell>
          <cell r="AJ133">
            <v>1</v>
          </cell>
          <cell r="AK133">
            <v>1</v>
          </cell>
          <cell r="AL133">
            <v>2</v>
          </cell>
        </row>
        <row r="134">
          <cell r="B134">
            <v>5027</v>
          </cell>
          <cell r="C134" t="str">
            <v>LS</v>
          </cell>
          <cell r="D134" t="str">
            <v>D.M. 509/1999</v>
          </cell>
          <cell r="E134" t="str">
            <v>LINGUE E CULTURE EUROPEE E AMERICANE</v>
          </cell>
          <cell r="F134">
            <v>1</v>
          </cell>
          <cell r="G134">
            <v>0</v>
          </cell>
          <cell r="H134">
            <v>1</v>
          </cell>
          <cell r="I134">
            <v>17</v>
          </cell>
          <cell r="J134">
            <v>2</v>
          </cell>
          <cell r="K134">
            <v>19</v>
          </cell>
          <cell r="L134">
            <v>12</v>
          </cell>
          <cell r="M134">
            <v>6</v>
          </cell>
          <cell r="N134">
            <v>1</v>
          </cell>
          <cell r="O134">
            <v>0</v>
          </cell>
          <cell r="P134">
            <v>20</v>
          </cell>
          <cell r="T134">
            <v>10</v>
          </cell>
          <cell r="V134">
            <v>10</v>
          </cell>
          <cell r="W134">
            <v>4</v>
          </cell>
          <cell r="X134">
            <v>3</v>
          </cell>
          <cell r="Y134">
            <v>1</v>
          </cell>
          <cell r="Z134">
            <v>2</v>
          </cell>
          <cell r="AA134">
            <v>10</v>
          </cell>
          <cell r="AB134">
            <v>0</v>
          </cell>
          <cell r="AC134">
            <v>0</v>
          </cell>
          <cell r="AD134">
            <v>0</v>
          </cell>
          <cell r="AE134">
            <v>4</v>
          </cell>
          <cell r="AF134">
            <v>0</v>
          </cell>
          <cell r="AG134">
            <v>4</v>
          </cell>
          <cell r="AH134">
            <v>0</v>
          </cell>
          <cell r="AI134">
            <v>1</v>
          </cell>
          <cell r="AJ134">
            <v>1</v>
          </cell>
          <cell r="AK134">
            <v>2</v>
          </cell>
          <cell r="AL134">
            <v>4</v>
          </cell>
        </row>
        <row r="135">
          <cell r="B135">
            <v>5028</v>
          </cell>
          <cell r="C135" t="str">
            <v>LS</v>
          </cell>
          <cell r="D135" t="str">
            <v>D.M. 509/1999</v>
          </cell>
          <cell r="E135" t="str">
            <v>SCIENZE DELLA MEDIAZIONE INTERCULTURALE</v>
          </cell>
          <cell r="F135">
            <v>3</v>
          </cell>
          <cell r="G135">
            <v>0</v>
          </cell>
          <cell r="H135">
            <v>3</v>
          </cell>
          <cell r="I135">
            <v>16</v>
          </cell>
          <cell r="J135">
            <v>1</v>
          </cell>
          <cell r="K135">
            <v>17</v>
          </cell>
          <cell r="L135">
            <v>16</v>
          </cell>
          <cell r="M135">
            <v>1</v>
          </cell>
          <cell r="N135">
            <v>0</v>
          </cell>
          <cell r="O135">
            <v>0</v>
          </cell>
          <cell r="P135">
            <v>20</v>
          </cell>
          <cell r="T135">
            <v>11</v>
          </cell>
          <cell r="U135">
            <v>1</v>
          </cell>
          <cell r="V135">
            <v>12</v>
          </cell>
          <cell r="W135">
            <v>4</v>
          </cell>
          <cell r="X135">
            <v>7</v>
          </cell>
          <cell r="Y135">
            <v>1</v>
          </cell>
          <cell r="Z135">
            <v>0</v>
          </cell>
          <cell r="AA135">
            <v>12</v>
          </cell>
          <cell r="AB135">
            <v>0</v>
          </cell>
          <cell r="AC135">
            <v>0</v>
          </cell>
          <cell r="AD135">
            <v>0</v>
          </cell>
          <cell r="AE135">
            <v>9</v>
          </cell>
          <cell r="AF135">
            <v>0</v>
          </cell>
          <cell r="AG135">
            <v>9</v>
          </cell>
          <cell r="AH135">
            <v>0</v>
          </cell>
          <cell r="AI135">
            <v>5</v>
          </cell>
          <cell r="AJ135">
            <v>1</v>
          </cell>
          <cell r="AK135">
            <v>3</v>
          </cell>
          <cell r="AL135">
            <v>9</v>
          </cell>
        </row>
        <row r="136">
          <cell r="B136">
            <v>5029</v>
          </cell>
          <cell r="C136" t="str">
            <v>LS</v>
          </cell>
          <cell r="D136" t="str">
            <v>D.M. 509/1999</v>
          </cell>
          <cell r="E136" t="str">
            <v>TEORIA E PRASSI DELLA TRADUZIONE</v>
          </cell>
          <cell r="F136">
            <v>24</v>
          </cell>
          <cell r="G136">
            <v>4</v>
          </cell>
          <cell r="H136">
            <v>28</v>
          </cell>
          <cell r="I136">
            <v>58</v>
          </cell>
          <cell r="J136">
            <v>5</v>
          </cell>
          <cell r="K136">
            <v>63</v>
          </cell>
          <cell r="L136">
            <v>45</v>
          </cell>
          <cell r="M136">
            <v>16</v>
          </cell>
          <cell r="N136">
            <v>2</v>
          </cell>
          <cell r="O136">
            <v>0</v>
          </cell>
          <cell r="P136">
            <v>91</v>
          </cell>
          <cell r="T136">
            <v>26</v>
          </cell>
          <cell r="U136">
            <v>1</v>
          </cell>
          <cell r="V136">
            <v>27</v>
          </cell>
          <cell r="W136">
            <v>11</v>
          </cell>
          <cell r="X136">
            <v>12</v>
          </cell>
          <cell r="Y136">
            <v>4</v>
          </cell>
          <cell r="Z136">
            <v>0</v>
          </cell>
          <cell r="AA136">
            <v>27</v>
          </cell>
          <cell r="AB136">
            <v>0</v>
          </cell>
          <cell r="AC136">
            <v>0</v>
          </cell>
          <cell r="AD136">
            <v>0</v>
          </cell>
          <cell r="AE136">
            <v>12</v>
          </cell>
          <cell r="AF136">
            <v>0</v>
          </cell>
          <cell r="AG136">
            <v>12</v>
          </cell>
          <cell r="AH136">
            <v>0</v>
          </cell>
          <cell r="AI136">
            <v>5</v>
          </cell>
          <cell r="AJ136">
            <v>4</v>
          </cell>
          <cell r="AK136">
            <v>3</v>
          </cell>
          <cell r="AL136">
            <v>12</v>
          </cell>
        </row>
        <row r="137">
          <cell r="B137">
            <v>93</v>
          </cell>
          <cell r="C137" t="str">
            <v>L1</v>
          </cell>
          <cell r="D137" t="str">
            <v>Ante Riforma</v>
          </cell>
          <cell r="E137" t="str">
            <v>MATEMATICA</v>
          </cell>
          <cell r="F137">
            <v>0</v>
          </cell>
          <cell r="G137">
            <v>0</v>
          </cell>
          <cell r="H137">
            <v>0</v>
          </cell>
          <cell r="I137">
            <v>6</v>
          </cell>
          <cell r="J137">
            <v>1</v>
          </cell>
          <cell r="K137">
            <v>7</v>
          </cell>
          <cell r="L137">
            <v>0</v>
          </cell>
          <cell r="M137">
            <v>0</v>
          </cell>
          <cell r="N137">
            <v>0</v>
          </cell>
          <cell r="O137">
            <v>7</v>
          </cell>
          <cell r="P137">
            <v>7</v>
          </cell>
          <cell r="T137">
            <v>5</v>
          </cell>
          <cell r="V137">
            <v>5</v>
          </cell>
          <cell r="Z137">
            <v>5</v>
          </cell>
          <cell r="AA137">
            <v>5</v>
          </cell>
          <cell r="AB137">
            <v>0</v>
          </cell>
          <cell r="AC137">
            <v>0</v>
          </cell>
          <cell r="AD137">
            <v>0</v>
          </cell>
          <cell r="AE137">
            <v>1</v>
          </cell>
          <cell r="AF137">
            <v>1</v>
          </cell>
          <cell r="AG137">
            <v>2</v>
          </cell>
          <cell r="AH137">
            <v>0</v>
          </cell>
          <cell r="AI137">
            <v>0</v>
          </cell>
          <cell r="AJ137">
            <v>0</v>
          </cell>
          <cell r="AK137">
            <v>2</v>
          </cell>
          <cell r="AL137">
            <v>2</v>
          </cell>
        </row>
        <row r="138">
          <cell r="B138">
            <v>1056</v>
          </cell>
          <cell r="C138" t="str">
            <v>L2</v>
          </cell>
          <cell r="D138" t="str">
            <v>D.M. 509/1999</v>
          </cell>
          <cell r="E138" t="str">
            <v>MATEMATICA</v>
          </cell>
          <cell r="F138">
            <v>2</v>
          </cell>
          <cell r="G138">
            <v>1</v>
          </cell>
          <cell r="H138">
            <v>3</v>
          </cell>
          <cell r="I138">
            <v>11</v>
          </cell>
          <cell r="J138">
            <v>12</v>
          </cell>
          <cell r="K138">
            <v>23</v>
          </cell>
          <cell r="L138">
            <v>10</v>
          </cell>
          <cell r="M138">
            <v>10</v>
          </cell>
          <cell r="N138">
            <v>1</v>
          </cell>
          <cell r="O138">
            <v>2</v>
          </cell>
          <cell r="P138">
            <v>26</v>
          </cell>
          <cell r="T138">
            <v>13</v>
          </cell>
          <cell r="U138">
            <v>4</v>
          </cell>
          <cell r="V138">
            <v>17</v>
          </cell>
          <cell r="W138">
            <v>2</v>
          </cell>
          <cell r="X138">
            <v>8</v>
          </cell>
          <cell r="Y138">
            <v>3</v>
          </cell>
          <cell r="Z138">
            <v>4</v>
          </cell>
          <cell r="AA138">
            <v>17</v>
          </cell>
          <cell r="AB138">
            <v>0</v>
          </cell>
          <cell r="AC138">
            <v>0</v>
          </cell>
          <cell r="AD138">
            <v>0</v>
          </cell>
          <cell r="AE138">
            <v>11</v>
          </cell>
          <cell r="AF138">
            <v>5</v>
          </cell>
          <cell r="AG138">
            <v>16</v>
          </cell>
          <cell r="AH138">
            <v>0</v>
          </cell>
          <cell r="AI138">
            <v>1</v>
          </cell>
          <cell r="AJ138">
            <v>6</v>
          </cell>
          <cell r="AK138">
            <v>9</v>
          </cell>
          <cell r="AL138">
            <v>16</v>
          </cell>
        </row>
        <row r="139">
          <cell r="B139">
            <v>7752</v>
          </cell>
          <cell r="C139" t="str">
            <v>L2</v>
          </cell>
          <cell r="D139" t="str">
            <v>D.M. 270/2004</v>
          </cell>
          <cell r="E139" t="str">
            <v>MATEMATICA (D.M.270/04)</v>
          </cell>
          <cell r="F139">
            <v>1</v>
          </cell>
          <cell r="G139">
            <v>1</v>
          </cell>
          <cell r="H139">
            <v>2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</v>
          </cell>
          <cell r="Q139">
            <v>5</v>
          </cell>
          <cell r="R139">
            <v>3</v>
          </cell>
          <cell r="S139">
            <v>8</v>
          </cell>
          <cell r="T139">
            <v>5</v>
          </cell>
          <cell r="U139">
            <v>2</v>
          </cell>
          <cell r="V139">
            <v>7</v>
          </cell>
          <cell r="W139">
            <v>7</v>
          </cell>
          <cell r="Z139">
            <v>0</v>
          </cell>
          <cell r="AA139">
            <v>15</v>
          </cell>
          <cell r="AB139">
            <v>5</v>
          </cell>
          <cell r="AC139">
            <v>2</v>
          </cell>
          <cell r="AD139">
            <v>7</v>
          </cell>
          <cell r="AE139">
            <v>10</v>
          </cell>
          <cell r="AF139">
            <v>3</v>
          </cell>
          <cell r="AG139">
            <v>13</v>
          </cell>
          <cell r="AH139">
            <v>9</v>
          </cell>
          <cell r="AI139">
            <v>4</v>
          </cell>
          <cell r="AJ139">
            <v>0</v>
          </cell>
          <cell r="AK139">
            <v>0</v>
          </cell>
          <cell r="AL139">
            <v>20</v>
          </cell>
        </row>
        <row r="140">
          <cell r="B140">
            <v>8745</v>
          </cell>
          <cell r="C140" t="str">
            <v>LM</v>
          </cell>
          <cell r="D140" t="str">
            <v>D.M. 270/2004</v>
          </cell>
          <cell r="E140" t="str">
            <v>MATEMATICA (D.M.270/04)</v>
          </cell>
          <cell r="F140">
            <v>16</v>
          </cell>
          <cell r="G140">
            <v>2</v>
          </cell>
          <cell r="H140">
            <v>18</v>
          </cell>
          <cell r="I140">
            <v>3</v>
          </cell>
          <cell r="J140">
            <v>3</v>
          </cell>
          <cell r="K140">
            <v>6</v>
          </cell>
          <cell r="L140">
            <v>6</v>
          </cell>
          <cell r="M140">
            <v>0</v>
          </cell>
          <cell r="N140">
            <v>0</v>
          </cell>
          <cell r="O140">
            <v>0</v>
          </cell>
          <cell r="P140">
            <v>24</v>
          </cell>
          <cell r="Q140">
            <v>14</v>
          </cell>
          <cell r="R140">
            <v>6</v>
          </cell>
          <cell r="S140">
            <v>20</v>
          </cell>
          <cell r="T140">
            <v>11</v>
          </cell>
          <cell r="U140">
            <v>3</v>
          </cell>
          <cell r="V140">
            <v>14</v>
          </cell>
          <cell r="W140">
            <v>9</v>
          </cell>
          <cell r="X140">
            <v>5</v>
          </cell>
          <cell r="Z140">
            <v>0</v>
          </cell>
          <cell r="AA140">
            <v>34</v>
          </cell>
          <cell r="AB140">
            <v>8</v>
          </cell>
          <cell r="AC140">
            <v>5</v>
          </cell>
          <cell r="AD140">
            <v>13</v>
          </cell>
          <cell r="AE140">
            <v>7</v>
          </cell>
          <cell r="AF140">
            <v>6</v>
          </cell>
          <cell r="AG140">
            <v>13</v>
          </cell>
          <cell r="AH140">
            <v>12</v>
          </cell>
          <cell r="AI140">
            <v>0</v>
          </cell>
          <cell r="AJ140">
            <v>1</v>
          </cell>
          <cell r="AK140">
            <v>0</v>
          </cell>
          <cell r="AL140">
            <v>26</v>
          </cell>
        </row>
        <row r="141">
          <cell r="B141">
            <v>201</v>
          </cell>
          <cell r="C141" t="str">
            <v>L1</v>
          </cell>
          <cell r="D141" t="str">
            <v>Ante Riforma</v>
          </cell>
          <cell r="E141" t="str">
            <v>MEDICINA VETERINARIA</v>
          </cell>
          <cell r="F141">
            <v>0</v>
          </cell>
          <cell r="G141">
            <v>0</v>
          </cell>
          <cell r="H141">
            <v>0</v>
          </cell>
          <cell r="I141">
            <v>3</v>
          </cell>
          <cell r="J141">
            <v>0</v>
          </cell>
          <cell r="K141">
            <v>3</v>
          </cell>
          <cell r="L141">
            <v>0</v>
          </cell>
          <cell r="M141">
            <v>0</v>
          </cell>
          <cell r="N141">
            <v>0</v>
          </cell>
          <cell r="O141">
            <v>3</v>
          </cell>
          <cell r="P141">
            <v>3</v>
          </cell>
          <cell r="U141">
            <v>1</v>
          </cell>
          <cell r="V141">
            <v>1</v>
          </cell>
          <cell r="Z141">
            <v>1</v>
          </cell>
          <cell r="AA141">
            <v>1</v>
          </cell>
          <cell r="AB141">
            <v>0</v>
          </cell>
          <cell r="AC141">
            <v>0</v>
          </cell>
          <cell r="AD141">
            <v>0</v>
          </cell>
          <cell r="AE141">
            <v>1</v>
          </cell>
          <cell r="AF141">
            <v>0</v>
          </cell>
          <cell r="AG141">
            <v>1</v>
          </cell>
          <cell r="AH141">
            <v>0</v>
          </cell>
          <cell r="AI141">
            <v>0</v>
          </cell>
          <cell r="AJ141">
            <v>0</v>
          </cell>
          <cell r="AK141">
            <v>1</v>
          </cell>
          <cell r="AL141">
            <v>1</v>
          </cell>
        </row>
        <row r="142">
          <cell r="B142">
            <v>1107</v>
          </cell>
          <cell r="C142" t="str">
            <v>L2</v>
          </cell>
          <cell r="D142" t="str">
            <v>D.M. 509/1999</v>
          </cell>
          <cell r="E142" t="str">
            <v>SCIENZE DELL'ALLEVAMENTO, IGIENE E BENESSERE DEL CANE E DEL GATTO</v>
          </cell>
          <cell r="F142">
            <v>1</v>
          </cell>
          <cell r="G142">
            <v>0</v>
          </cell>
          <cell r="H142">
            <v>1</v>
          </cell>
          <cell r="I142">
            <v>8</v>
          </cell>
          <cell r="J142">
            <v>1</v>
          </cell>
          <cell r="K142">
            <v>9</v>
          </cell>
          <cell r="L142">
            <v>2</v>
          </cell>
          <cell r="M142">
            <v>1</v>
          </cell>
          <cell r="N142">
            <v>3</v>
          </cell>
          <cell r="O142">
            <v>3</v>
          </cell>
          <cell r="P142">
            <v>10</v>
          </cell>
          <cell r="T142">
            <v>6</v>
          </cell>
          <cell r="V142">
            <v>6</v>
          </cell>
          <cell r="W142">
            <v>3</v>
          </cell>
          <cell r="X142">
            <v>1</v>
          </cell>
          <cell r="Y142">
            <v>2</v>
          </cell>
          <cell r="Z142">
            <v>0</v>
          </cell>
          <cell r="AA142">
            <v>6</v>
          </cell>
          <cell r="AB142">
            <v>0</v>
          </cell>
          <cell r="AC142">
            <v>0</v>
          </cell>
          <cell r="AD142">
            <v>0</v>
          </cell>
          <cell r="AE142">
            <v>10</v>
          </cell>
          <cell r="AF142">
            <v>1</v>
          </cell>
          <cell r="AG142">
            <v>11</v>
          </cell>
          <cell r="AH142">
            <v>3</v>
          </cell>
          <cell r="AI142">
            <v>3</v>
          </cell>
          <cell r="AJ142">
            <v>3</v>
          </cell>
          <cell r="AK142">
            <v>2</v>
          </cell>
          <cell r="AL142">
            <v>11</v>
          </cell>
        </row>
        <row r="143">
          <cell r="B143">
            <v>1086</v>
          </cell>
          <cell r="C143" t="str">
            <v>L2</v>
          </cell>
          <cell r="D143" t="str">
            <v>D.M. 509/1999</v>
          </cell>
          <cell r="E143" t="str">
            <v>SCIENZE MARICOLTURA,ACQUACOLTURA IGIENE PRODOTTI ITTICI (TARANTO)</v>
          </cell>
          <cell r="F143">
            <v>6</v>
          </cell>
          <cell r="G143">
            <v>0</v>
          </cell>
          <cell r="H143">
            <v>6</v>
          </cell>
          <cell r="I143">
            <v>6</v>
          </cell>
          <cell r="J143">
            <v>1</v>
          </cell>
          <cell r="K143">
            <v>7</v>
          </cell>
          <cell r="L143">
            <v>4</v>
          </cell>
          <cell r="M143">
            <v>0</v>
          </cell>
          <cell r="N143">
            <v>2</v>
          </cell>
          <cell r="O143">
            <v>1</v>
          </cell>
          <cell r="P143">
            <v>13</v>
          </cell>
          <cell r="Q143">
            <v>3</v>
          </cell>
          <cell r="S143">
            <v>3</v>
          </cell>
          <cell r="T143">
            <v>4</v>
          </cell>
          <cell r="U143">
            <v>7</v>
          </cell>
          <cell r="V143">
            <v>11</v>
          </cell>
          <cell r="W143">
            <v>3</v>
          </cell>
          <cell r="X143">
            <v>2</v>
          </cell>
          <cell r="Y143">
            <v>2</v>
          </cell>
          <cell r="Z143">
            <v>4</v>
          </cell>
          <cell r="AA143">
            <v>14</v>
          </cell>
          <cell r="AB143">
            <v>0</v>
          </cell>
          <cell r="AC143">
            <v>0</v>
          </cell>
          <cell r="AD143">
            <v>0</v>
          </cell>
          <cell r="AE143">
            <v>3</v>
          </cell>
          <cell r="AF143">
            <v>3</v>
          </cell>
          <cell r="AG143">
            <v>6</v>
          </cell>
          <cell r="AH143">
            <v>3</v>
          </cell>
          <cell r="AI143">
            <v>1</v>
          </cell>
          <cell r="AJ143">
            <v>0</v>
          </cell>
          <cell r="AK143">
            <v>2</v>
          </cell>
          <cell r="AL143">
            <v>6</v>
          </cell>
        </row>
        <row r="144">
          <cell r="B144">
            <v>1038</v>
          </cell>
          <cell r="C144" t="str">
            <v>L2</v>
          </cell>
          <cell r="D144" t="str">
            <v>D.M. 509/1999</v>
          </cell>
          <cell r="E144" t="str">
            <v>SCIENZE ZOOTECNICHE E SANITA' ALIMENTI DI ORIGINE ANIMALE</v>
          </cell>
          <cell r="F144">
            <v>2</v>
          </cell>
          <cell r="G144">
            <v>1</v>
          </cell>
          <cell r="H144">
            <v>3</v>
          </cell>
          <cell r="I144">
            <v>1</v>
          </cell>
          <cell r="J144">
            <v>3</v>
          </cell>
          <cell r="K144">
            <v>4</v>
          </cell>
          <cell r="L144">
            <v>2</v>
          </cell>
          <cell r="M144">
            <v>0</v>
          </cell>
          <cell r="N144">
            <v>0</v>
          </cell>
          <cell r="O144">
            <v>2</v>
          </cell>
          <cell r="P144">
            <v>7</v>
          </cell>
          <cell r="Q144">
            <v>2</v>
          </cell>
          <cell r="R144">
            <v>2</v>
          </cell>
          <cell r="S144">
            <v>4</v>
          </cell>
          <cell r="T144">
            <v>3</v>
          </cell>
          <cell r="U144">
            <v>7</v>
          </cell>
          <cell r="V144">
            <v>10</v>
          </cell>
          <cell r="W144">
            <v>5</v>
          </cell>
          <cell r="X144">
            <v>1</v>
          </cell>
          <cell r="Y144">
            <v>2</v>
          </cell>
          <cell r="Z144">
            <v>2</v>
          </cell>
          <cell r="AA144">
            <v>14</v>
          </cell>
          <cell r="AB144">
            <v>1</v>
          </cell>
          <cell r="AC144">
            <v>2</v>
          </cell>
          <cell r="AD144">
            <v>3</v>
          </cell>
          <cell r="AE144">
            <v>6</v>
          </cell>
          <cell r="AF144">
            <v>2</v>
          </cell>
          <cell r="AG144">
            <v>8</v>
          </cell>
          <cell r="AH144">
            <v>3</v>
          </cell>
          <cell r="AI144">
            <v>1</v>
          </cell>
          <cell r="AJ144">
            <v>0</v>
          </cell>
          <cell r="AK144">
            <v>4</v>
          </cell>
          <cell r="AL144">
            <v>11</v>
          </cell>
        </row>
        <row r="145">
          <cell r="B145">
            <v>1039</v>
          </cell>
          <cell r="C145" t="str">
            <v>LC5</v>
          </cell>
          <cell r="D145" t="str">
            <v>D.M. 509/1999</v>
          </cell>
          <cell r="E145" t="str">
            <v>MEDICINA VETERINARIA</v>
          </cell>
          <cell r="F145">
            <v>16</v>
          </cell>
          <cell r="G145">
            <v>12</v>
          </cell>
          <cell r="H145">
            <v>28</v>
          </cell>
          <cell r="I145">
            <v>37</v>
          </cell>
          <cell r="J145">
            <v>17</v>
          </cell>
          <cell r="K145">
            <v>54</v>
          </cell>
          <cell r="L145">
            <v>22</v>
          </cell>
          <cell r="M145">
            <v>12</v>
          </cell>
          <cell r="N145">
            <v>11</v>
          </cell>
          <cell r="O145">
            <v>9</v>
          </cell>
          <cell r="P145">
            <v>82</v>
          </cell>
          <cell r="Q145">
            <v>14</v>
          </cell>
          <cell r="R145">
            <v>5</v>
          </cell>
          <cell r="S145">
            <v>19</v>
          </cell>
          <cell r="T145">
            <v>26</v>
          </cell>
          <cell r="U145">
            <v>16</v>
          </cell>
          <cell r="V145">
            <v>42</v>
          </cell>
          <cell r="W145">
            <v>21</v>
          </cell>
          <cell r="X145">
            <v>12</v>
          </cell>
          <cell r="Y145">
            <v>2</v>
          </cell>
          <cell r="Z145">
            <v>7</v>
          </cell>
          <cell r="AA145">
            <v>61</v>
          </cell>
          <cell r="AB145">
            <v>13</v>
          </cell>
          <cell r="AC145">
            <v>11</v>
          </cell>
          <cell r="AD145">
            <v>24</v>
          </cell>
          <cell r="AE145">
            <v>25</v>
          </cell>
          <cell r="AF145">
            <v>26</v>
          </cell>
          <cell r="AG145">
            <v>51</v>
          </cell>
          <cell r="AH145">
            <v>37</v>
          </cell>
          <cell r="AI145">
            <v>7</v>
          </cell>
          <cell r="AJ145">
            <v>3</v>
          </cell>
          <cell r="AK145">
            <v>4</v>
          </cell>
          <cell r="AL145">
            <v>75</v>
          </cell>
        </row>
        <row r="146">
          <cell r="B146">
            <v>8963</v>
          </cell>
          <cell r="C146" t="str">
            <v>LM</v>
          </cell>
          <cell r="D146" t="str">
            <v>D.M. 270/2004</v>
          </cell>
          <cell r="E146" t="str">
            <v>IGIENE E SICUREZZA DEGLI ALIMENTI DI ORIGINE ANIMALE (D.M.270/04)</v>
          </cell>
          <cell r="F146">
            <v>1</v>
          </cell>
          <cell r="G146">
            <v>1</v>
          </cell>
          <cell r="H146">
            <v>2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2</v>
          </cell>
          <cell r="Q146">
            <v>1</v>
          </cell>
          <cell r="R146">
            <v>2</v>
          </cell>
          <cell r="S146">
            <v>3</v>
          </cell>
          <cell r="U146">
            <v>1</v>
          </cell>
          <cell r="V146">
            <v>1</v>
          </cell>
          <cell r="W146">
            <v>1</v>
          </cell>
          <cell r="Z146">
            <v>0</v>
          </cell>
          <cell r="AA146">
            <v>4</v>
          </cell>
          <cell r="AB146">
            <v>8</v>
          </cell>
          <cell r="AC146">
            <v>2</v>
          </cell>
          <cell r="AD146">
            <v>10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10</v>
          </cell>
        </row>
        <row r="147">
          <cell r="B147">
            <v>81</v>
          </cell>
          <cell r="C147" t="str">
            <v>L1</v>
          </cell>
          <cell r="D147" t="str">
            <v>Ante Riforma</v>
          </cell>
          <cell r="E147" t="str">
            <v>SCIENZE AGRARIE</v>
          </cell>
          <cell r="F147">
            <v>0</v>
          </cell>
          <cell r="G147">
            <v>0</v>
          </cell>
          <cell r="H147">
            <v>0</v>
          </cell>
          <cell r="I147">
            <v>2</v>
          </cell>
          <cell r="J147">
            <v>2</v>
          </cell>
          <cell r="K147">
            <v>4</v>
          </cell>
          <cell r="L147">
            <v>0</v>
          </cell>
          <cell r="M147">
            <v>0</v>
          </cell>
          <cell r="N147">
            <v>0</v>
          </cell>
          <cell r="O147">
            <v>4</v>
          </cell>
          <cell r="P147">
            <v>4</v>
          </cell>
          <cell r="U147">
            <v>2</v>
          </cell>
          <cell r="V147">
            <v>2</v>
          </cell>
          <cell r="Z147">
            <v>2</v>
          </cell>
          <cell r="AA147">
            <v>2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1</v>
          </cell>
          <cell r="AG147">
            <v>1</v>
          </cell>
          <cell r="AH147">
            <v>0</v>
          </cell>
          <cell r="AI147">
            <v>0</v>
          </cell>
          <cell r="AJ147">
            <v>0</v>
          </cell>
          <cell r="AK147">
            <v>1</v>
          </cell>
          <cell r="AL147">
            <v>1</v>
          </cell>
        </row>
        <row r="148">
          <cell r="B148">
            <v>86</v>
          </cell>
          <cell r="C148" t="str">
            <v>L1</v>
          </cell>
          <cell r="D148" t="str">
            <v>Ante Riforma</v>
          </cell>
          <cell r="E148" t="str">
            <v>SCIENZE E TECNOLOGIE AGRARIE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1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1</v>
          </cell>
          <cell r="P148">
            <v>1</v>
          </cell>
          <cell r="T148">
            <v>3</v>
          </cell>
          <cell r="U148">
            <v>3</v>
          </cell>
          <cell r="V148">
            <v>6</v>
          </cell>
          <cell r="Z148">
            <v>6</v>
          </cell>
          <cell r="AA148">
            <v>6</v>
          </cell>
          <cell r="AB148">
            <v>0</v>
          </cell>
          <cell r="AC148">
            <v>0</v>
          </cell>
          <cell r="AD148">
            <v>0</v>
          </cell>
          <cell r="AE148">
            <v>1</v>
          </cell>
          <cell r="AF148">
            <v>1</v>
          </cell>
          <cell r="AG148">
            <v>2</v>
          </cell>
          <cell r="AH148">
            <v>0</v>
          </cell>
          <cell r="AI148">
            <v>0</v>
          </cell>
          <cell r="AJ148">
            <v>0</v>
          </cell>
          <cell r="AK148">
            <v>2</v>
          </cell>
          <cell r="AL148">
            <v>2</v>
          </cell>
        </row>
        <row r="149">
          <cell r="B149">
            <v>88</v>
          </cell>
          <cell r="C149" t="str">
            <v>L1</v>
          </cell>
          <cell r="D149" t="str">
            <v>Ante Riforma</v>
          </cell>
          <cell r="E149" t="str">
            <v>SCIENZE FORESTALI ED AMBIENTALI</v>
          </cell>
          <cell r="F149">
            <v>0</v>
          </cell>
          <cell r="G149">
            <v>0</v>
          </cell>
          <cell r="H149">
            <v>0</v>
          </cell>
          <cell r="I149">
            <v>1</v>
          </cell>
          <cell r="J149">
            <v>0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O149">
            <v>1</v>
          </cell>
          <cell r="P149">
            <v>1</v>
          </cell>
          <cell r="U149">
            <v>1</v>
          </cell>
          <cell r="V149">
            <v>1</v>
          </cell>
          <cell r="Z149">
            <v>1</v>
          </cell>
          <cell r="AA149">
            <v>1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1</v>
          </cell>
          <cell r="AG149">
            <v>1</v>
          </cell>
          <cell r="AH149">
            <v>0</v>
          </cell>
          <cell r="AI149">
            <v>0</v>
          </cell>
          <cell r="AJ149">
            <v>0</v>
          </cell>
          <cell r="AK149">
            <v>1</v>
          </cell>
          <cell r="AL149">
            <v>1</v>
          </cell>
        </row>
        <row r="150">
          <cell r="B150">
            <v>1002</v>
          </cell>
          <cell r="C150" t="str">
            <v>L2</v>
          </cell>
          <cell r="D150" t="str">
            <v>D.M. 509/1999</v>
          </cell>
          <cell r="E150" t="str">
            <v>PRODUZIONI ANIMALI NEI SISTEMI AGRARI</v>
          </cell>
          <cell r="T150">
            <v>1</v>
          </cell>
          <cell r="V150">
            <v>1</v>
          </cell>
          <cell r="W150">
            <v>1</v>
          </cell>
          <cell r="Z150">
            <v>0</v>
          </cell>
          <cell r="AA150">
            <v>1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4</v>
          </cell>
          <cell r="AG150">
            <v>4</v>
          </cell>
          <cell r="AH150">
            <v>0</v>
          </cell>
          <cell r="AI150">
            <v>2</v>
          </cell>
          <cell r="AJ150">
            <v>0</v>
          </cell>
          <cell r="AK150">
            <v>2</v>
          </cell>
          <cell r="AL150">
            <v>4</v>
          </cell>
        </row>
        <row r="151">
          <cell r="B151">
            <v>1004</v>
          </cell>
          <cell r="C151" t="str">
            <v>L2</v>
          </cell>
          <cell r="D151" t="str">
            <v>D.M. 509/1999</v>
          </cell>
          <cell r="E151" t="str">
            <v>SCIENZE E TECNOLOGIE AGRARIE</v>
          </cell>
          <cell r="F151">
            <v>3</v>
          </cell>
          <cell r="G151">
            <v>3</v>
          </cell>
          <cell r="H151">
            <v>6</v>
          </cell>
          <cell r="I151">
            <v>4</v>
          </cell>
          <cell r="J151">
            <v>9</v>
          </cell>
          <cell r="K151">
            <v>13</v>
          </cell>
          <cell r="L151">
            <v>4</v>
          </cell>
          <cell r="M151">
            <v>4</v>
          </cell>
          <cell r="N151">
            <v>0</v>
          </cell>
          <cell r="O151">
            <v>5</v>
          </cell>
          <cell r="P151">
            <v>19</v>
          </cell>
          <cell r="T151">
            <v>3</v>
          </cell>
          <cell r="U151">
            <v>11</v>
          </cell>
          <cell r="V151">
            <v>14</v>
          </cell>
          <cell r="W151">
            <v>5</v>
          </cell>
          <cell r="X151">
            <v>4</v>
          </cell>
          <cell r="Y151">
            <v>3</v>
          </cell>
          <cell r="Z151">
            <v>2</v>
          </cell>
          <cell r="AA151">
            <v>14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4</v>
          </cell>
          <cell r="AG151">
            <v>4</v>
          </cell>
          <cell r="AH151">
            <v>0</v>
          </cell>
          <cell r="AI151">
            <v>1</v>
          </cell>
          <cell r="AJ151">
            <v>0</v>
          </cell>
          <cell r="AK151">
            <v>3</v>
          </cell>
          <cell r="AL151">
            <v>4</v>
          </cell>
        </row>
        <row r="152">
          <cell r="B152">
            <v>7001</v>
          </cell>
          <cell r="C152" t="str">
            <v>L2</v>
          </cell>
          <cell r="D152" t="str">
            <v>D.M. 270/2004</v>
          </cell>
          <cell r="E152" t="str">
            <v>SCIENZE E TECNOLOGIE AGRARIE (D.M.270/04)</v>
          </cell>
          <cell r="F152">
            <v>0</v>
          </cell>
          <cell r="G152">
            <v>5</v>
          </cell>
          <cell r="H152">
            <v>5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5</v>
          </cell>
          <cell r="Q152">
            <v>2</v>
          </cell>
          <cell r="R152">
            <v>11</v>
          </cell>
          <cell r="S152">
            <v>13</v>
          </cell>
          <cell r="U152">
            <v>4</v>
          </cell>
          <cell r="V152">
            <v>4</v>
          </cell>
          <cell r="W152">
            <v>4</v>
          </cell>
          <cell r="Z152">
            <v>0</v>
          </cell>
          <cell r="AA152">
            <v>17</v>
          </cell>
          <cell r="AB152">
            <v>1</v>
          </cell>
          <cell r="AC152">
            <v>5</v>
          </cell>
          <cell r="AD152">
            <v>6</v>
          </cell>
          <cell r="AE152">
            <v>6</v>
          </cell>
          <cell r="AF152">
            <v>8</v>
          </cell>
          <cell r="AG152">
            <v>14</v>
          </cell>
          <cell r="AH152">
            <v>12</v>
          </cell>
          <cell r="AI152">
            <v>2</v>
          </cell>
          <cell r="AJ152">
            <v>0</v>
          </cell>
          <cell r="AK152">
            <v>0</v>
          </cell>
          <cell r="AL152">
            <v>20</v>
          </cell>
        </row>
        <row r="153">
          <cell r="B153">
            <v>7002</v>
          </cell>
          <cell r="C153" t="str">
            <v>L2</v>
          </cell>
          <cell r="D153" t="str">
            <v>D.M. 270/2004</v>
          </cell>
          <cell r="E153" t="str">
            <v>SCIENZE FORESTALI E AMBIENTALI (D.M.270/04)</v>
          </cell>
          <cell r="Q153">
            <v>2</v>
          </cell>
          <cell r="R153">
            <v>1</v>
          </cell>
          <cell r="S153">
            <v>3</v>
          </cell>
          <cell r="Z153">
            <v>0</v>
          </cell>
          <cell r="AA153">
            <v>3</v>
          </cell>
          <cell r="AB153">
            <v>1</v>
          </cell>
          <cell r="AC153">
            <v>2</v>
          </cell>
          <cell r="AD153">
            <v>3</v>
          </cell>
          <cell r="AE153">
            <v>0</v>
          </cell>
          <cell r="AF153">
            <v>2</v>
          </cell>
          <cell r="AG153">
            <v>2</v>
          </cell>
          <cell r="AH153">
            <v>1</v>
          </cell>
          <cell r="AI153">
            <v>1</v>
          </cell>
          <cell r="AJ153">
            <v>0</v>
          </cell>
          <cell r="AK153">
            <v>0</v>
          </cell>
          <cell r="AL153">
            <v>5</v>
          </cell>
        </row>
        <row r="154">
          <cell r="B154">
            <v>1005</v>
          </cell>
          <cell r="C154" t="str">
            <v>L2</v>
          </cell>
          <cell r="D154" t="str">
            <v>D.M. 509/1999</v>
          </cell>
          <cell r="E154" t="str">
            <v>SCIENZE FORESTALI ED AMBIENTALI</v>
          </cell>
          <cell r="F154">
            <v>0</v>
          </cell>
          <cell r="G154">
            <v>0</v>
          </cell>
          <cell r="H154">
            <v>0</v>
          </cell>
          <cell r="I154">
            <v>2</v>
          </cell>
          <cell r="J154">
            <v>6</v>
          </cell>
          <cell r="K154">
            <v>8</v>
          </cell>
          <cell r="L154">
            <v>2</v>
          </cell>
          <cell r="M154">
            <v>3</v>
          </cell>
          <cell r="N154">
            <v>3</v>
          </cell>
          <cell r="O154">
            <v>0</v>
          </cell>
          <cell r="P154">
            <v>8</v>
          </cell>
          <cell r="U154">
            <v>4</v>
          </cell>
          <cell r="V154">
            <v>4</v>
          </cell>
          <cell r="X154">
            <v>1</v>
          </cell>
          <cell r="Y154">
            <v>1</v>
          </cell>
          <cell r="Z154">
            <v>2</v>
          </cell>
          <cell r="AA154">
            <v>4</v>
          </cell>
          <cell r="AB154">
            <v>0</v>
          </cell>
          <cell r="AC154">
            <v>0</v>
          </cell>
          <cell r="AD154">
            <v>0</v>
          </cell>
          <cell r="AE154">
            <v>2</v>
          </cell>
          <cell r="AF154">
            <v>0</v>
          </cell>
          <cell r="AG154">
            <v>2</v>
          </cell>
          <cell r="AH154">
            <v>0</v>
          </cell>
          <cell r="AI154">
            <v>0</v>
          </cell>
          <cell r="AJ154">
            <v>1</v>
          </cell>
          <cell r="AK154">
            <v>1</v>
          </cell>
          <cell r="AL154">
            <v>2</v>
          </cell>
        </row>
        <row r="155">
          <cell r="B155">
            <v>8005</v>
          </cell>
          <cell r="C155" t="str">
            <v>LM</v>
          </cell>
          <cell r="D155" t="str">
            <v>D.M. 270/2004</v>
          </cell>
          <cell r="E155" t="str">
            <v>SCIENZE DEL TERRITORIO E DELL'AMBIENTE AGRO-FORESTALE (D.M.270/04)</v>
          </cell>
          <cell r="F155">
            <v>3</v>
          </cell>
          <cell r="G155">
            <v>2</v>
          </cell>
          <cell r="H155">
            <v>5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5</v>
          </cell>
          <cell r="R155">
            <v>1</v>
          </cell>
          <cell r="S155">
            <v>1</v>
          </cell>
          <cell r="Z155">
            <v>0</v>
          </cell>
          <cell r="AA155">
            <v>1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1</v>
          </cell>
          <cell r="AG155">
            <v>1</v>
          </cell>
          <cell r="AH155">
            <v>1</v>
          </cell>
          <cell r="AI155">
            <v>0</v>
          </cell>
          <cell r="AJ155">
            <v>0</v>
          </cell>
          <cell r="AK155">
            <v>0</v>
          </cell>
          <cell r="AL155">
            <v>1</v>
          </cell>
        </row>
        <row r="156">
          <cell r="B156">
            <v>8006</v>
          </cell>
          <cell r="C156" t="str">
            <v>LM</v>
          </cell>
          <cell r="D156" t="str">
            <v>D.M. 270/2004</v>
          </cell>
          <cell r="E156" t="str">
            <v>SCIENZE E TECNOLOGIE DELLE PRODUZIONI ANIMALI (D.M.270/04)</v>
          </cell>
          <cell r="F156">
            <v>1</v>
          </cell>
          <cell r="G156">
            <v>1</v>
          </cell>
          <cell r="H156">
            <v>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</v>
          </cell>
          <cell r="Q156">
            <v>1</v>
          </cell>
          <cell r="R156">
            <v>2</v>
          </cell>
          <cell r="S156">
            <v>3</v>
          </cell>
          <cell r="T156">
            <v>1</v>
          </cell>
          <cell r="V156">
            <v>1</v>
          </cell>
          <cell r="W156">
            <v>1</v>
          </cell>
          <cell r="Z156">
            <v>0</v>
          </cell>
          <cell r="AA156">
            <v>4</v>
          </cell>
          <cell r="AB156">
            <v>0</v>
          </cell>
          <cell r="AC156">
            <v>0</v>
          </cell>
          <cell r="AD156">
            <v>0</v>
          </cell>
          <cell r="AE156">
            <v>1</v>
          </cell>
          <cell r="AF156">
            <v>2</v>
          </cell>
          <cell r="AG156">
            <v>3</v>
          </cell>
          <cell r="AH156">
            <v>1</v>
          </cell>
          <cell r="AI156">
            <v>1</v>
          </cell>
          <cell r="AJ156">
            <v>1</v>
          </cell>
          <cell r="AK156">
            <v>0</v>
          </cell>
          <cell r="AL156">
            <v>3</v>
          </cell>
        </row>
        <row r="157">
          <cell r="B157">
            <v>8003</v>
          </cell>
          <cell r="C157" t="str">
            <v>LM</v>
          </cell>
          <cell r="D157" t="str">
            <v>D.M. 270/2004</v>
          </cell>
          <cell r="E157" t="str">
            <v>SVILUPPO RURALE SOSTENIBILE (D.M.270/04)</v>
          </cell>
          <cell r="F157">
            <v>2</v>
          </cell>
          <cell r="G157">
            <v>5</v>
          </cell>
          <cell r="H157">
            <v>7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7</v>
          </cell>
          <cell r="Q157">
            <v>2</v>
          </cell>
          <cell r="R157">
            <v>3</v>
          </cell>
          <cell r="S157">
            <v>5</v>
          </cell>
          <cell r="Z157">
            <v>0</v>
          </cell>
          <cell r="AA157">
            <v>5</v>
          </cell>
          <cell r="AB157">
            <v>2</v>
          </cell>
          <cell r="AC157">
            <v>3</v>
          </cell>
          <cell r="AD157">
            <v>5</v>
          </cell>
          <cell r="AE157">
            <v>1</v>
          </cell>
          <cell r="AF157">
            <v>1</v>
          </cell>
          <cell r="AG157">
            <v>2</v>
          </cell>
          <cell r="AH157">
            <v>1</v>
          </cell>
          <cell r="AI157">
            <v>0</v>
          </cell>
          <cell r="AJ157">
            <v>1</v>
          </cell>
          <cell r="AK157">
            <v>0</v>
          </cell>
          <cell r="AL157">
            <v>7</v>
          </cell>
        </row>
        <row r="158">
          <cell r="B158">
            <v>5006</v>
          </cell>
          <cell r="C158" t="str">
            <v>LS</v>
          </cell>
          <cell r="D158" t="str">
            <v>D.M. 509/1999</v>
          </cell>
          <cell r="E158" t="str">
            <v>AGRICOLTURA SOSTENIBILE E SVILUPPO RURALE</v>
          </cell>
          <cell r="AB158">
            <v>0</v>
          </cell>
          <cell r="AC158">
            <v>0</v>
          </cell>
          <cell r="AD158">
            <v>0</v>
          </cell>
          <cell r="AE158">
            <v>1</v>
          </cell>
          <cell r="AF158">
            <v>0</v>
          </cell>
          <cell r="AG158">
            <v>1</v>
          </cell>
          <cell r="AH158">
            <v>0</v>
          </cell>
          <cell r="AI158">
            <v>0</v>
          </cell>
          <cell r="AJ158">
            <v>0</v>
          </cell>
          <cell r="AK158">
            <v>1</v>
          </cell>
          <cell r="AL158">
            <v>1</v>
          </cell>
        </row>
        <row r="159">
          <cell r="B159">
            <v>7004</v>
          </cell>
          <cell r="C159" t="str">
            <v>L2</v>
          </cell>
          <cell r="D159" t="str">
            <v>D.M. 270/2004</v>
          </cell>
          <cell r="E159" t="str">
            <v>BENI ENOGASTRONOMICI (D.M.270/04)</v>
          </cell>
          <cell r="F159">
            <v>1</v>
          </cell>
          <cell r="G159">
            <v>0</v>
          </cell>
          <cell r="H159">
            <v>1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1</v>
          </cell>
          <cell r="Q159">
            <v>2</v>
          </cell>
          <cell r="R159">
            <v>9</v>
          </cell>
          <cell r="S159">
            <v>11</v>
          </cell>
          <cell r="T159">
            <v>5</v>
          </cell>
          <cell r="U159">
            <v>1</v>
          </cell>
          <cell r="V159">
            <v>6</v>
          </cell>
          <cell r="W159">
            <v>6</v>
          </cell>
          <cell r="Z159">
            <v>0</v>
          </cell>
          <cell r="AA159">
            <v>17</v>
          </cell>
          <cell r="AB159">
            <v>1</v>
          </cell>
          <cell r="AC159">
            <v>6</v>
          </cell>
          <cell r="AD159">
            <v>7</v>
          </cell>
          <cell r="AE159">
            <v>2</v>
          </cell>
          <cell r="AF159">
            <v>8</v>
          </cell>
          <cell r="AG159">
            <v>10</v>
          </cell>
          <cell r="AH159">
            <v>10</v>
          </cell>
          <cell r="AI159">
            <v>0</v>
          </cell>
          <cell r="AJ159">
            <v>0</v>
          </cell>
          <cell r="AK159">
            <v>0</v>
          </cell>
          <cell r="AL159">
            <v>17</v>
          </cell>
        </row>
        <row r="160">
          <cell r="B160">
            <v>7003</v>
          </cell>
          <cell r="C160" t="str">
            <v>L2</v>
          </cell>
          <cell r="D160" t="str">
            <v>D.M. 270/2004</v>
          </cell>
          <cell r="E160" t="str">
            <v>SCIENZE E TECNOLOGIE ALIMENTARI (D.M.270/04)</v>
          </cell>
          <cell r="F160">
            <v>0</v>
          </cell>
          <cell r="G160">
            <v>1</v>
          </cell>
          <cell r="H160">
            <v>1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1</v>
          </cell>
          <cell r="Q160">
            <v>9</v>
          </cell>
          <cell r="R160">
            <v>10</v>
          </cell>
          <cell r="S160">
            <v>19</v>
          </cell>
          <cell r="T160">
            <v>2</v>
          </cell>
          <cell r="U160">
            <v>3</v>
          </cell>
          <cell r="V160">
            <v>5</v>
          </cell>
          <cell r="W160">
            <v>5</v>
          </cell>
          <cell r="Z160">
            <v>0</v>
          </cell>
          <cell r="AA160">
            <v>24</v>
          </cell>
          <cell r="AB160">
            <v>12</v>
          </cell>
          <cell r="AC160">
            <v>10</v>
          </cell>
          <cell r="AD160">
            <v>22</v>
          </cell>
          <cell r="AE160">
            <v>18</v>
          </cell>
          <cell r="AF160">
            <v>13</v>
          </cell>
          <cell r="AG160">
            <v>31</v>
          </cell>
          <cell r="AH160">
            <v>25</v>
          </cell>
          <cell r="AI160">
            <v>6</v>
          </cell>
          <cell r="AJ160">
            <v>0</v>
          </cell>
          <cell r="AK160">
            <v>0</v>
          </cell>
          <cell r="AL160">
            <v>53</v>
          </cell>
        </row>
        <row r="161">
          <cell r="B161">
            <v>1007</v>
          </cell>
          <cell r="C161" t="str">
            <v>L2</v>
          </cell>
          <cell r="D161" t="str">
            <v>D.M. 509/1999</v>
          </cell>
          <cell r="E161" t="str">
            <v>TECNOLOGIE FITOSANITARIE</v>
          </cell>
          <cell r="F161">
            <v>1</v>
          </cell>
          <cell r="G161">
            <v>0</v>
          </cell>
          <cell r="H161">
            <v>1</v>
          </cell>
          <cell r="I161">
            <v>4</v>
          </cell>
          <cell r="J161">
            <v>9</v>
          </cell>
          <cell r="K161">
            <v>13</v>
          </cell>
          <cell r="L161">
            <v>4</v>
          </cell>
          <cell r="M161">
            <v>2</v>
          </cell>
          <cell r="N161">
            <v>2</v>
          </cell>
          <cell r="O161">
            <v>5</v>
          </cell>
          <cell r="P161">
            <v>14</v>
          </cell>
          <cell r="T161">
            <v>1</v>
          </cell>
          <cell r="U161">
            <v>4</v>
          </cell>
          <cell r="V161">
            <v>5</v>
          </cell>
          <cell r="X161">
            <v>1</v>
          </cell>
          <cell r="Y161">
            <v>2</v>
          </cell>
          <cell r="Z161">
            <v>2</v>
          </cell>
          <cell r="AA161">
            <v>5</v>
          </cell>
          <cell r="AB161">
            <v>0</v>
          </cell>
          <cell r="AC161">
            <v>0</v>
          </cell>
          <cell r="AD161">
            <v>0</v>
          </cell>
          <cell r="AE161">
            <v>2</v>
          </cell>
          <cell r="AF161">
            <v>5</v>
          </cell>
          <cell r="AG161">
            <v>7</v>
          </cell>
          <cell r="AH161">
            <v>1</v>
          </cell>
          <cell r="AI161">
            <v>2</v>
          </cell>
          <cell r="AJ161">
            <v>1</v>
          </cell>
          <cell r="AK161">
            <v>3</v>
          </cell>
          <cell r="AL161">
            <v>7</v>
          </cell>
        </row>
        <row r="162">
          <cell r="B162">
            <v>1006</v>
          </cell>
          <cell r="C162" t="str">
            <v>L2</v>
          </cell>
          <cell r="D162" t="str">
            <v>D.M. 509/1999</v>
          </cell>
          <cell r="E162" t="str">
            <v>TECNOLOGIE TRASFORMAZIONI E QUALITA' PRODOTTI AGRO-ALIMENTARI</v>
          </cell>
          <cell r="F162">
            <v>4</v>
          </cell>
          <cell r="G162">
            <v>5</v>
          </cell>
          <cell r="H162">
            <v>9</v>
          </cell>
          <cell r="I162">
            <v>11</v>
          </cell>
          <cell r="J162">
            <v>14</v>
          </cell>
          <cell r="K162">
            <v>25</v>
          </cell>
          <cell r="L162">
            <v>10</v>
          </cell>
          <cell r="M162">
            <v>9</v>
          </cell>
          <cell r="N162">
            <v>3</v>
          </cell>
          <cell r="O162">
            <v>3</v>
          </cell>
          <cell r="P162">
            <v>34</v>
          </cell>
          <cell r="T162">
            <v>3</v>
          </cell>
          <cell r="U162">
            <v>11</v>
          </cell>
          <cell r="V162">
            <v>14</v>
          </cell>
          <cell r="W162">
            <v>4</v>
          </cell>
          <cell r="X162">
            <v>7</v>
          </cell>
          <cell r="Y162">
            <v>2</v>
          </cell>
          <cell r="Z162">
            <v>1</v>
          </cell>
          <cell r="AA162">
            <v>14</v>
          </cell>
          <cell r="AB162">
            <v>0</v>
          </cell>
          <cell r="AC162">
            <v>0</v>
          </cell>
          <cell r="AD162">
            <v>0</v>
          </cell>
          <cell r="AE162">
            <v>3</v>
          </cell>
          <cell r="AF162">
            <v>6</v>
          </cell>
          <cell r="AG162">
            <v>9</v>
          </cell>
          <cell r="AH162">
            <v>0</v>
          </cell>
          <cell r="AI162">
            <v>2</v>
          </cell>
          <cell r="AJ162">
            <v>4</v>
          </cell>
          <cell r="AK162">
            <v>3</v>
          </cell>
          <cell r="AL162">
            <v>9</v>
          </cell>
        </row>
        <row r="163">
          <cell r="B163">
            <v>8582</v>
          </cell>
          <cell r="C163" t="str">
            <v>LM</v>
          </cell>
          <cell r="D163" t="str">
            <v>D.M. 270/2004</v>
          </cell>
          <cell r="E163" t="str">
            <v>BIOTECNOLOGIE PER LA QUALITA' E LA SICUREZZA DELL' ALIMENTAZIONE UMANA (D.M.270/04)</v>
          </cell>
          <cell r="F163">
            <v>8</v>
          </cell>
          <cell r="G163">
            <v>3</v>
          </cell>
          <cell r="H163">
            <v>11</v>
          </cell>
          <cell r="I163">
            <v>3</v>
          </cell>
          <cell r="J163">
            <v>0</v>
          </cell>
          <cell r="K163">
            <v>3</v>
          </cell>
          <cell r="L163">
            <v>3</v>
          </cell>
          <cell r="M163">
            <v>0</v>
          </cell>
          <cell r="N163">
            <v>0</v>
          </cell>
          <cell r="O163">
            <v>0</v>
          </cell>
          <cell r="P163">
            <v>14</v>
          </cell>
          <cell r="Q163">
            <v>5</v>
          </cell>
          <cell r="R163">
            <v>2</v>
          </cell>
          <cell r="S163">
            <v>7</v>
          </cell>
          <cell r="T163">
            <v>1</v>
          </cell>
          <cell r="U163">
            <v>2</v>
          </cell>
          <cell r="V163">
            <v>3</v>
          </cell>
          <cell r="W163">
            <v>3</v>
          </cell>
          <cell r="Z163">
            <v>0</v>
          </cell>
          <cell r="AA163">
            <v>10</v>
          </cell>
          <cell r="AB163">
            <v>0</v>
          </cell>
          <cell r="AC163">
            <v>0</v>
          </cell>
          <cell r="AD163">
            <v>0</v>
          </cell>
          <cell r="AE163">
            <v>4</v>
          </cell>
          <cell r="AF163">
            <v>0</v>
          </cell>
          <cell r="AG163">
            <v>4</v>
          </cell>
          <cell r="AH163">
            <v>1</v>
          </cell>
          <cell r="AI163">
            <v>3</v>
          </cell>
          <cell r="AJ163">
            <v>0</v>
          </cell>
          <cell r="AK163">
            <v>0</v>
          </cell>
          <cell r="AL163">
            <v>4</v>
          </cell>
        </row>
        <row r="164">
          <cell r="B164">
            <v>8001</v>
          </cell>
          <cell r="C164" t="str">
            <v>LM</v>
          </cell>
          <cell r="D164" t="str">
            <v>D.M. 270/2004</v>
          </cell>
          <cell r="E164" t="str">
            <v>COLTURE MEDITERRANEE (D.M.270/04)</v>
          </cell>
          <cell r="F164">
            <v>0</v>
          </cell>
          <cell r="G164">
            <v>4</v>
          </cell>
          <cell r="H164">
            <v>4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4</v>
          </cell>
          <cell r="R164">
            <v>1</v>
          </cell>
          <cell r="S164">
            <v>1</v>
          </cell>
          <cell r="U164">
            <v>2</v>
          </cell>
          <cell r="V164">
            <v>2</v>
          </cell>
          <cell r="W164">
            <v>1</v>
          </cell>
          <cell r="X164">
            <v>1</v>
          </cell>
          <cell r="Z164">
            <v>0</v>
          </cell>
          <cell r="AA164">
            <v>3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4</v>
          </cell>
          <cell r="AG164">
            <v>4</v>
          </cell>
          <cell r="AH164">
            <v>4</v>
          </cell>
          <cell r="AI164">
            <v>0</v>
          </cell>
          <cell r="AJ164">
            <v>0</v>
          </cell>
          <cell r="AK164">
            <v>0</v>
          </cell>
          <cell r="AL164">
            <v>4</v>
          </cell>
        </row>
        <row r="165">
          <cell r="B165">
            <v>8002</v>
          </cell>
          <cell r="C165" t="str">
            <v>LM</v>
          </cell>
          <cell r="D165" t="str">
            <v>D.M. 270/2004</v>
          </cell>
          <cell r="E165" t="str">
            <v>MEDICINA DELLE PIANTE (D.M.270/04)</v>
          </cell>
          <cell r="F165">
            <v>1</v>
          </cell>
          <cell r="G165">
            <v>5</v>
          </cell>
          <cell r="H165">
            <v>6</v>
          </cell>
          <cell r="I165">
            <v>1</v>
          </cell>
          <cell r="J165">
            <v>3</v>
          </cell>
          <cell r="K165">
            <v>4</v>
          </cell>
          <cell r="L165">
            <v>4</v>
          </cell>
          <cell r="M165">
            <v>0</v>
          </cell>
          <cell r="N165">
            <v>0</v>
          </cell>
          <cell r="O165">
            <v>0</v>
          </cell>
          <cell r="P165">
            <v>10</v>
          </cell>
          <cell r="Q165">
            <v>2</v>
          </cell>
          <cell r="R165">
            <v>9</v>
          </cell>
          <cell r="S165">
            <v>11</v>
          </cell>
          <cell r="T165">
            <v>1</v>
          </cell>
          <cell r="U165">
            <v>1</v>
          </cell>
          <cell r="V165">
            <v>2</v>
          </cell>
          <cell r="W165">
            <v>2</v>
          </cell>
          <cell r="Z165">
            <v>0</v>
          </cell>
          <cell r="AA165">
            <v>13</v>
          </cell>
          <cell r="AB165">
            <v>3</v>
          </cell>
          <cell r="AC165">
            <v>11</v>
          </cell>
          <cell r="AD165">
            <v>14</v>
          </cell>
          <cell r="AE165">
            <v>0</v>
          </cell>
          <cell r="AF165">
            <v>2</v>
          </cell>
          <cell r="AG165">
            <v>2</v>
          </cell>
          <cell r="AH165">
            <v>1</v>
          </cell>
          <cell r="AI165">
            <v>1</v>
          </cell>
          <cell r="AJ165">
            <v>0</v>
          </cell>
          <cell r="AK165">
            <v>0</v>
          </cell>
          <cell r="AL165">
            <v>16</v>
          </cell>
        </row>
        <row r="166">
          <cell r="B166">
            <v>8004</v>
          </cell>
          <cell r="C166" t="str">
            <v>LM</v>
          </cell>
          <cell r="D166" t="str">
            <v>D.M. 270/2004</v>
          </cell>
          <cell r="E166" t="str">
            <v>SCIENZE E TECNOLOGIE ALIMENTARI (D.M.270/04)</v>
          </cell>
          <cell r="F166">
            <v>7</v>
          </cell>
          <cell r="G166">
            <v>2</v>
          </cell>
          <cell r="H166">
            <v>9</v>
          </cell>
          <cell r="I166">
            <v>2</v>
          </cell>
          <cell r="J166">
            <v>4</v>
          </cell>
          <cell r="K166">
            <v>6</v>
          </cell>
          <cell r="L166">
            <v>6</v>
          </cell>
          <cell r="M166">
            <v>0</v>
          </cell>
          <cell r="N166">
            <v>0</v>
          </cell>
          <cell r="O166">
            <v>0</v>
          </cell>
          <cell r="P166">
            <v>15</v>
          </cell>
          <cell r="Q166">
            <v>5</v>
          </cell>
          <cell r="R166">
            <v>4</v>
          </cell>
          <cell r="S166">
            <v>9</v>
          </cell>
          <cell r="T166">
            <v>1</v>
          </cell>
          <cell r="U166">
            <v>2</v>
          </cell>
          <cell r="V166">
            <v>3</v>
          </cell>
          <cell r="W166">
            <v>1</v>
          </cell>
          <cell r="X166">
            <v>2</v>
          </cell>
          <cell r="Z166">
            <v>0</v>
          </cell>
          <cell r="AA166">
            <v>12</v>
          </cell>
          <cell r="AB166">
            <v>13</v>
          </cell>
          <cell r="AC166">
            <v>7</v>
          </cell>
          <cell r="AD166">
            <v>20</v>
          </cell>
          <cell r="AE166">
            <v>0</v>
          </cell>
          <cell r="AF166">
            <v>4</v>
          </cell>
          <cell r="AG166">
            <v>4</v>
          </cell>
          <cell r="AH166">
            <v>4</v>
          </cell>
          <cell r="AI166">
            <v>0</v>
          </cell>
          <cell r="AJ166">
            <v>0</v>
          </cell>
          <cell r="AK166">
            <v>0</v>
          </cell>
          <cell r="AL166">
            <v>24</v>
          </cell>
        </row>
        <row r="167">
          <cell r="B167">
            <v>5010</v>
          </cell>
          <cell r="C167" t="str">
            <v>LS</v>
          </cell>
          <cell r="D167" t="str">
            <v>D.M. 509/1999</v>
          </cell>
          <cell r="E167" t="str">
            <v>SCIENZE,TECNOLOGIE E GESTIONE DEL SISTEMA AGRO-ALIMENTARE</v>
          </cell>
          <cell r="F167">
            <v>0</v>
          </cell>
          <cell r="G167">
            <v>0</v>
          </cell>
          <cell r="H167">
            <v>0</v>
          </cell>
          <cell r="I167">
            <v>2</v>
          </cell>
          <cell r="J167">
            <v>1</v>
          </cell>
          <cell r="K167">
            <v>3</v>
          </cell>
          <cell r="L167">
            <v>1</v>
          </cell>
          <cell r="M167">
            <v>1</v>
          </cell>
          <cell r="N167">
            <v>1</v>
          </cell>
          <cell r="O167">
            <v>0</v>
          </cell>
          <cell r="P167">
            <v>3</v>
          </cell>
          <cell r="U167">
            <v>2</v>
          </cell>
          <cell r="V167">
            <v>2</v>
          </cell>
          <cell r="X167">
            <v>1</v>
          </cell>
          <cell r="Z167">
            <v>1</v>
          </cell>
          <cell r="AA167">
            <v>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1</v>
          </cell>
          <cell r="AG167">
            <v>1</v>
          </cell>
          <cell r="AH167">
            <v>0</v>
          </cell>
          <cell r="AI167">
            <v>0</v>
          </cell>
          <cell r="AJ167">
            <v>1</v>
          </cell>
          <cell r="AK167">
            <v>0</v>
          </cell>
          <cell r="AL167">
            <v>1</v>
          </cell>
        </row>
        <row r="168">
          <cell r="B168">
            <v>1023</v>
          </cell>
          <cell r="C168" t="str">
            <v>L2</v>
          </cell>
          <cell r="D168" t="str">
            <v>D.M. 509/1999</v>
          </cell>
          <cell r="E168" t="str">
            <v>SCIENZE DEI BENI CULTURALI</v>
          </cell>
          <cell r="F168">
            <v>0</v>
          </cell>
          <cell r="G168">
            <v>0</v>
          </cell>
          <cell r="H168">
            <v>0</v>
          </cell>
          <cell r="I168">
            <v>28</v>
          </cell>
          <cell r="J168">
            <v>4</v>
          </cell>
          <cell r="K168">
            <v>32</v>
          </cell>
          <cell r="L168">
            <v>0</v>
          </cell>
          <cell r="M168">
            <v>3</v>
          </cell>
          <cell r="N168">
            <v>9</v>
          </cell>
          <cell r="O168">
            <v>20</v>
          </cell>
          <cell r="P168">
            <v>32</v>
          </cell>
          <cell r="T168">
            <v>16</v>
          </cell>
          <cell r="U168">
            <v>2</v>
          </cell>
          <cell r="V168">
            <v>18</v>
          </cell>
          <cell r="X168">
            <v>2</v>
          </cell>
          <cell r="Y168">
            <v>2</v>
          </cell>
          <cell r="Z168">
            <v>14</v>
          </cell>
          <cell r="AA168">
            <v>18</v>
          </cell>
          <cell r="AB168">
            <v>0</v>
          </cell>
          <cell r="AC168">
            <v>0</v>
          </cell>
          <cell r="AD168">
            <v>0</v>
          </cell>
          <cell r="AE168">
            <v>11</v>
          </cell>
          <cell r="AF168">
            <v>2</v>
          </cell>
          <cell r="AG168">
            <v>13</v>
          </cell>
          <cell r="AH168">
            <v>0</v>
          </cell>
          <cell r="AI168">
            <v>0</v>
          </cell>
          <cell r="AJ168">
            <v>0</v>
          </cell>
          <cell r="AK168">
            <v>13</v>
          </cell>
          <cell r="AL168">
            <v>13</v>
          </cell>
        </row>
        <row r="169">
          <cell r="B169">
            <v>7312</v>
          </cell>
          <cell r="C169" t="str">
            <v>L2</v>
          </cell>
          <cell r="D169" t="str">
            <v>D.M. 270/2004</v>
          </cell>
          <cell r="E169" t="str">
            <v>SCIENZE DEI BENI CULTURALI (D.M.270/04)</v>
          </cell>
          <cell r="F169">
            <v>6</v>
          </cell>
          <cell r="G169">
            <v>1</v>
          </cell>
          <cell r="H169">
            <v>7</v>
          </cell>
          <cell r="I169">
            <v>30</v>
          </cell>
          <cell r="J169">
            <v>4</v>
          </cell>
          <cell r="K169">
            <v>34</v>
          </cell>
          <cell r="L169">
            <v>18</v>
          </cell>
          <cell r="M169">
            <v>14</v>
          </cell>
          <cell r="N169">
            <v>2</v>
          </cell>
          <cell r="O169">
            <v>0</v>
          </cell>
          <cell r="P169">
            <v>41</v>
          </cell>
          <cell r="Q169">
            <v>15</v>
          </cell>
          <cell r="R169">
            <v>3</v>
          </cell>
          <cell r="S169">
            <v>18</v>
          </cell>
          <cell r="T169">
            <v>38</v>
          </cell>
          <cell r="U169">
            <v>4</v>
          </cell>
          <cell r="V169">
            <v>42</v>
          </cell>
          <cell r="W169">
            <v>15</v>
          </cell>
          <cell r="X169">
            <v>16</v>
          </cell>
          <cell r="Y169">
            <v>10</v>
          </cell>
          <cell r="Z169">
            <v>1</v>
          </cell>
          <cell r="AA169">
            <v>60</v>
          </cell>
          <cell r="AB169">
            <v>4</v>
          </cell>
          <cell r="AC169">
            <v>2</v>
          </cell>
          <cell r="AD169">
            <v>6</v>
          </cell>
          <cell r="AE169">
            <v>47</v>
          </cell>
          <cell r="AF169">
            <v>14</v>
          </cell>
          <cell r="AG169">
            <v>61</v>
          </cell>
          <cell r="AH169">
            <v>22</v>
          </cell>
          <cell r="AI169">
            <v>19</v>
          </cell>
          <cell r="AJ169">
            <v>14</v>
          </cell>
          <cell r="AK169">
            <v>6</v>
          </cell>
          <cell r="AL169">
            <v>67</v>
          </cell>
        </row>
        <row r="170">
          <cell r="B170">
            <v>7372</v>
          </cell>
          <cell r="C170" t="str">
            <v>L2</v>
          </cell>
          <cell r="D170" t="str">
            <v>D.M. 270/2004</v>
          </cell>
          <cell r="E170" t="str">
            <v>SCIENZE DEI BENI CULTURALI PER IL TURISMO E L'AMBIENTE (D.M.270/04) - TARANTO</v>
          </cell>
          <cell r="F170">
            <v>0</v>
          </cell>
          <cell r="G170">
            <v>0</v>
          </cell>
          <cell r="H170">
            <v>0</v>
          </cell>
          <cell r="I170">
            <v>3</v>
          </cell>
          <cell r="J170">
            <v>1</v>
          </cell>
          <cell r="K170">
            <v>4</v>
          </cell>
          <cell r="L170">
            <v>2</v>
          </cell>
          <cell r="M170">
            <v>2</v>
          </cell>
          <cell r="N170">
            <v>0</v>
          </cell>
          <cell r="O170">
            <v>0</v>
          </cell>
          <cell r="P170">
            <v>4</v>
          </cell>
          <cell r="Q170">
            <v>2</v>
          </cell>
          <cell r="S170">
            <v>2</v>
          </cell>
          <cell r="T170">
            <v>5</v>
          </cell>
          <cell r="U170">
            <v>2</v>
          </cell>
          <cell r="V170">
            <v>7</v>
          </cell>
          <cell r="W170">
            <v>3</v>
          </cell>
          <cell r="X170">
            <v>2</v>
          </cell>
          <cell r="Y170">
            <v>2</v>
          </cell>
          <cell r="Z170">
            <v>0</v>
          </cell>
          <cell r="AA170">
            <v>9</v>
          </cell>
          <cell r="AB170">
            <v>0</v>
          </cell>
          <cell r="AC170">
            <v>0</v>
          </cell>
          <cell r="AD170">
            <v>0</v>
          </cell>
          <cell r="AE170">
            <v>6</v>
          </cell>
          <cell r="AF170">
            <v>0</v>
          </cell>
          <cell r="AG170">
            <v>6</v>
          </cell>
          <cell r="AH170">
            <v>2</v>
          </cell>
          <cell r="AI170">
            <v>3</v>
          </cell>
          <cell r="AJ170">
            <v>1</v>
          </cell>
          <cell r="AK170">
            <v>0</v>
          </cell>
          <cell r="AL170">
            <v>6</v>
          </cell>
        </row>
        <row r="171">
          <cell r="B171">
            <v>1087</v>
          </cell>
          <cell r="C171" t="str">
            <v>L2</v>
          </cell>
          <cell r="D171" t="str">
            <v>D.M. 509/1999</v>
          </cell>
          <cell r="E171" t="str">
            <v>SCIENZE DEI BENI CULTURALI PER IL TURISMO E L'AMBIENTE (TARANTO)</v>
          </cell>
          <cell r="F171">
            <v>0</v>
          </cell>
          <cell r="G171">
            <v>0</v>
          </cell>
          <cell r="H171">
            <v>0</v>
          </cell>
          <cell r="I171">
            <v>11</v>
          </cell>
          <cell r="J171">
            <v>0</v>
          </cell>
          <cell r="K171">
            <v>11</v>
          </cell>
          <cell r="L171">
            <v>2</v>
          </cell>
          <cell r="M171">
            <v>2</v>
          </cell>
          <cell r="N171">
            <v>2</v>
          </cell>
          <cell r="O171">
            <v>5</v>
          </cell>
          <cell r="P171">
            <v>11</v>
          </cell>
          <cell r="T171">
            <v>3</v>
          </cell>
          <cell r="U171">
            <v>1</v>
          </cell>
          <cell r="V171">
            <v>4</v>
          </cell>
          <cell r="X171">
            <v>1</v>
          </cell>
          <cell r="Y171">
            <v>1</v>
          </cell>
          <cell r="Z171">
            <v>2</v>
          </cell>
          <cell r="AA171">
            <v>4</v>
          </cell>
          <cell r="AB171">
            <v>0</v>
          </cell>
          <cell r="AC171">
            <v>0</v>
          </cell>
          <cell r="AD171">
            <v>0</v>
          </cell>
          <cell r="AE171">
            <v>5</v>
          </cell>
          <cell r="AF171">
            <v>1</v>
          </cell>
          <cell r="AG171">
            <v>6</v>
          </cell>
          <cell r="AH171">
            <v>0</v>
          </cell>
          <cell r="AI171">
            <v>0</v>
          </cell>
          <cell r="AJ171">
            <v>0</v>
          </cell>
          <cell r="AK171">
            <v>6</v>
          </cell>
          <cell r="AL171">
            <v>6</v>
          </cell>
        </row>
        <row r="172">
          <cell r="B172">
            <v>8312</v>
          </cell>
          <cell r="C172" t="str">
            <v>LM</v>
          </cell>
          <cell r="D172" t="str">
            <v>D.M. 270/2004</v>
          </cell>
          <cell r="E172" t="str">
            <v>ARCHEOLOGIA (D.M.270/04)</v>
          </cell>
          <cell r="F172">
            <v>6</v>
          </cell>
          <cell r="G172">
            <v>1</v>
          </cell>
          <cell r="H172">
            <v>7</v>
          </cell>
          <cell r="I172">
            <v>4</v>
          </cell>
          <cell r="J172">
            <v>1</v>
          </cell>
          <cell r="K172">
            <v>5</v>
          </cell>
          <cell r="L172">
            <v>4</v>
          </cell>
          <cell r="M172">
            <v>1</v>
          </cell>
          <cell r="N172">
            <v>0</v>
          </cell>
          <cell r="O172">
            <v>0</v>
          </cell>
          <cell r="P172">
            <v>12</v>
          </cell>
          <cell r="Q172">
            <v>4</v>
          </cell>
          <cell r="R172">
            <v>6</v>
          </cell>
          <cell r="S172">
            <v>10</v>
          </cell>
          <cell r="T172">
            <v>12</v>
          </cell>
          <cell r="U172">
            <v>5</v>
          </cell>
          <cell r="V172">
            <v>17</v>
          </cell>
          <cell r="W172">
            <v>11</v>
          </cell>
          <cell r="X172">
            <v>5</v>
          </cell>
          <cell r="Y172">
            <v>1</v>
          </cell>
          <cell r="Z172">
            <v>0</v>
          </cell>
          <cell r="AA172">
            <v>27</v>
          </cell>
          <cell r="AB172">
            <v>10</v>
          </cell>
          <cell r="AC172">
            <v>2</v>
          </cell>
          <cell r="AD172">
            <v>12</v>
          </cell>
          <cell r="AE172">
            <v>10</v>
          </cell>
          <cell r="AF172">
            <v>4</v>
          </cell>
          <cell r="AG172">
            <v>14</v>
          </cell>
          <cell r="AH172">
            <v>10</v>
          </cell>
          <cell r="AI172">
            <v>2</v>
          </cell>
          <cell r="AJ172">
            <v>1</v>
          </cell>
          <cell r="AK172">
            <v>1</v>
          </cell>
          <cell r="AL172">
            <v>26</v>
          </cell>
        </row>
        <row r="173">
          <cell r="B173">
            <v>8315</v>
          </cell>
          <cell r="C173" t="str">
            <v>LM</v>
          </cell>
          <cell r="D173" t="str">
            <v>D.M. 270/2004</v>
          </cell>
          <cell r="E173" t="str">
            <v>FILOLOGIA, LETTERATURE E STORIA DELL' ANTICHITA' (D.M.270/04)</v>
          </cell>
          <cell r="F173">
            <v>11</v>
          </cell>
          <cell r="G173">
            <v>1</v>
          </cell>
          <cell r="H173">
            <v>12</v>
          </cell>
          <cell r="I173">
            <v>6</v>
          </cell>
          <cell r="J173">
            <v>0</v>
          </cell>
          <cell r="K173">
            <v>6</v>
          </cell>
          <cell r="L173">
            <v>6</v>
          </cell>
          <cell r="M173">
            <v>0</v>
          </cell>
          <cell r="N173">
            <v>0</v>
          </cell>
          <cell r="O173">
            <v>0</v>
          </cell>
          <cell r="P173">
            <v>18</v>
          </cell>
          <cell r="Q173">
            <v>19</v>
          </cell>
          <cell r="S173">
            <v>19</v>
          </cell>
          <cell r="T173">
            <v>12</v>
          </cell>
          <cell r="U173">
            <v>2</v>
          </cell>
          <cell r="V173">
            <v>14</v>
          </cell>
          <cell r="W173">
            <v>13</v>
          </cell>
          <cell r="X173">
            <v>1</v>
          </cell>
          <cell r="Z173">
            <v>0</v>
          </cell>
          <cell r="AA173">
            <v>33</v>
          </cell>
          <cell r="AB173">
            <v>7</v>
          </cell>
          <cell r="AC173">
            <v>4</v>
          </cell>
          <cell r="AD173">
            <v>11</v>
          </cell>
          <cell r="AE173">
            <v>14</v>
          </cell>
          <cell r="AF173">
            <v>3</v>
          </cell>
          <cell r="AG173">
            <v>17</v>
          </cell>
          <cell r="AH173">
            <v>15</v>
          </cell>
          <cell r="AI173">
            <v>1</v>
          </cell>
          <cell r="AJ173">
            <v>1</v>
          </cell>
          <cell r="AK173">
            <v>0</v>
          </cell>
          <cell r="AL173">
            <v>28</v>
          </cell>
        </row>
        <row r="174">
          <cell r="B174">
            <v>52</v>
          </cell>
          <cell r="C174" t="str">
            <v>L1</v>
          </cell>
          <cell r="D174" t="str">
            <v>Ante Riforma</v>
          </cell>
          <cell r="E174" t="str">
            <v>PEDAGOGIA</v>
          </cell>
          <cell r="F174">
            <v>0</v>
          </cell>
          <cell r="G174">
            <v>0</v>
          </cell>
          <cell r="H174">
            <v>0</v>
          </cell>
          <cell r="I174">
            <v>2</v>
          </cell>
          <cell r="J174">
            <v>0</v>
          </cell>
          <cell r="K174">
            <v>2</v>
          </cell>
          <cell r="L174">
            <v>0</v>
          </cell>
          <cell r="M174">
            <v>0</v>
          </cell>
          <cell r="N174">
            <v>0</v>
          </cell>
          <cell r="O174">
            <v>2</v>
          </cell>
          <cell r="P174">
            <v>2</v>
          </cell>
          <cell r="T174">
            <v>1</v>
          </cell>
          <cell r="V174">
            <v>1</v>
          </cell>
          <cell r="Z174">
            <v>1</v>
          </cell>
          <cell r="AA174">
            <v>1</v>
          </cell>
          <cell r="AB174">
            <v>0</v>
          </cell>
          <cell r="AC174">
            <v>0</v>
          </cell>
          <cell r="AD174">
            <v>0</v>
          </cell>
          <cell r="AE174">
            <v>1</v>
          </cell>
          <cell r="AF174">
            <v>0</v>
          </cell>
          <cell r="AG174">
            <v>1</v>
          </cell>
          <cell r="AH174">
            <v>0</v>
          </cell>
          <cell r="AI174">
            <v>0</v>
          </cell>
          <cell r="AJ174">
            <v>0</v>
          </cell>
          <cell r="AK174">
            <v>1</v>
          </cell>
          <cell r="AL174">
            <v>1</v>
          </cell>
        </row>
        <row r="175">
          <cell r="B175">
            <v>43</v>
          </cell>
          <cell r="C175" t="str">
            <v>L1</v>
          </cell>
          <cell r="D175" t="str">
            <v>Ante Riforma</v>
          </cell>
          <cell r="E175" t="str">
            <v>PSICOLOGIA</v>
          </cell>
          <cell r="F175">
            <v>0</v>
          </cell>
          <cell r="G175">
            <v>0</v>
          </cell>
          <cell r="H175">
            <v>0</v>
          </cell>
          <cell r="I175">
            <v>1</v>
          </cell>
          <cell r="J175">
            <v>1</v>
          </cell>
          <cell r="K175">
            <v>2</v>
          </cell>
          <cell r="L175">
            <v>0</v>
          </cell>
          <cell r="M175">
            <v>0</v>
          </cell>
          <cell r="N175">
            <v>0</v>
          </cell>
          <cell r="O175">
            <v>2</v>
          </cell>
          <cell r="P175">
            <v>2</v>
          </cell>
          <cell r="T175">
            <v>3</v>
          </cell>
          <cell r="U175">
            <v>1</v>
          </cell>
          <cell r="V175">
            <v>4</v>
          </cell>
          <cell r="Z175">
            <v>4</v>
          </cell>
          <cell r="AA175">
            <v>4</v>
          </cell>
          <cell r="AB175">
            <v>0</v>
          </cell>
          <cell r="AC175">
            <v>0</v>
          </cell>
          <cell r="AD175">
            <v>0</v>
          </cell>
          <cell r="AE175">
            <v>2</v>
          </cell>
          <cell r="AF175">
            <v>1</v>
          </cell>
          <cell r="AG175">
            <v>3</v>
          </cell>
          <cell r="AH175">
            <v>0</v>
          </cell>
          <cell r="AI175">
            <v>0</v>
          </cell>
          <cell r="AJ175">
            <v>0</v>
          </cell>
          <cell r="AK175">
            <v>3</v>
          </cell>
          <cell r="AL175">
            <v>3</v>
          </cell>
        </row>
        <row r="176">
          <cell r="B176">
            <v>254</v>
          </cell>
          <cell r="C176" t="str">
            <v>L1</v>
          </cell>
          <cell r="D176" t="str">
            <v>Ante 509</v>
          </cell>
          <cell r="E176" t="str">
            <v>SCIENZE DELLA FORMAZIONE PRIMARIA</v>
          </cell>
          <cell r="F176">
            <v>142</v>
          </cell>
          <cell r="G176">
            <v>6</v>
          </cell>
          <cell r="H176">
            <v>148</v>
          </cell>
          <cell r="I176">
            <v>128</v>
          </cell>
          <cell r="J176">
            <v>8</v>
          </cell>
          <cell r="K176">
            <v>136</v>
          </cell>
          <cell r="L176">
            <v>73</v>
          </cell>
          <cell r="M176">
            <v>23</v>
          </cell>
          <cell r="N176">
            <v>21</v>
          </cell>
          <cell r="O176">
            <v>19</v>
          </cell>
          <cell r="P176">
            <v>284</v>
          </cell>
          <cell r="Q176">
            <v>125</v>
          </cell>
          <cell r="R176">
            <v>2</v>
          </cell>
          <cell r="S176">
            <v>127</v>
          </cell>
          <cell r="T176">
            <v>111</v>
          </cell>
          <cell r="U176">
            <v>4</v>
          </cell>
          <cell r="V176">
            <v>115</v>
          </cell>
          <cell r="W176">
            <v>56</v>
          </cell>
          <cell r="X176">
            <v>26</v>
          </cell>
          <cell r="Y176">
            <v>10</v>
          </cell>
          <cell r="Z176">
            <v>23</v>
          </cell>
          <cell r="AA176">
            <v>242</v>
          </cell>
          <cell r="AB176">
            <v>117</v>
          </cell>
          <cell r="AC176">
            <v>5</v>
          </cell>
          <cell r="AD176">
            <v>122</v>
          </cell>
          <cell r="AE176">
            <v>95</v>
          </cell>
          <cell r="AF176">
            <v>4</v>
          </cell>
          <cell r="AG176">
            <v>99</v>
          </cell>
          <cell r="AH176">
            <v>42</v>
          </cell>
          <cell r="AI176">
            <v>17</v>
          </cell>
          <cell r="AJ176">
            <v>19</v>
          </cell>
          <cell r="AK176">
            <v>21</v>
          </cell>
          <cell r="AL176">
            <v>221</v>
          </cell>
        </row>
        <row r="177">
          <cell r="B177">
            <v>54</v>
          </cell>
          <cell r="C177" t="str">
            <v>L1</v>
          </cell>
          <cell r="D177" t="str">
            <v>Ante Riforma</v>
          </cell>
          <cell r="E177" t="str">
            <v>SCIENZE DELL'EDUCAZIONE</v>
          </cell>
          <cell r="F177">
            <v>0</v>
          </cell>
          <cell r="G177">
            <v>0</v>
          </cell>
          <cell r="H177">
            <v>0</v>
          </cell>
          <cell r="I177">
            <v>27</v>
          </cell>
          <cell r="J177">
            <v>0</v>
          </cell>
          <cell r="K177">
            <v>27</v>
          </cell>
          <cell r="L177">
            <v>0</v>
          </cell>
          <cell r="M177">
            <v>0</v>
          </cell>
          <cell r="N177">
            <v>0</v>
          </cell>
          <cell r="O177">
            <v>27</v>
          </cell>
          <cell r="P177">
            <v>27</v>
          </cell>
          <cell r="T177">
            <v>19</v>
          </cell>
          <cell r="U177">
            <v>2</v>
          </cell>
          <cell r="V177">
            <v>21</v>
          </cell>
          <cell r="Z177">
            <v>21</v>
          </cell>
          <cell r="AA177">
            <v>21</v>
          </cell>
          <cell r="AB177">
            <v>0</v>
          </cell>
          <cell r="AC177">
            <v>0</v>
          </cell>
          <cell r="AD177">
            <v>0</v>
          </cell>
          <cell r="AE177">
            <v>15</v>
          </cell>
          <cell r="AF177">
            <v>1</v>
          </cell>
          <cell r="AG177">
            <v>16</v>
          </cell>
          <cell r="AH177">
            <v>0</v>
          </cell>
          <cell r="AI177">
            <v>0</v>
          </cell>
          <cell r="AJ177">
            <v>0</v>
          </cell>
          <cell r="AK177">
            <v>16</v>
          </cell>
          <cell r="AL177">
            <v>16</v>
          </cell>
        </row>
        <row r="178">
          <cell r="B178">
            <v>1089</v>
          </cell>
          <cell r="C178" t="str">
            <v>L2</v>
          </cell>
          <cell r="D178" t="str">
            <v>D.M. 509/1999</v>
          </cell>
          <cell r="E178" t="str">
            <v>EDUC.PROF.LE NEL CAMPO DEL DISAGIO MINORILE, DEVIANZA E MARGINALITA'</v>
          </cell>
          <cell r="F178">
            <v>12</v>
          </cell>
          <cell r="G178">
            <v>1</v>
          </cell>
          <cell r="H178">
            <v>13</v>
          </cell>
          <cell r="I178">
            <v>39</v>
          </cell>
          <cell r="J178">
            <v>3</v>
          </cell>
          <cell r="K178">
            <v>42</v>
          </cell>
          <cell r="L178">
            <v>19</v>
          </cell>
          <cell r="M178">
            <v>7</v>
          </cell>
          <cell r="N178">
            <v>12</v>
          </cell>
          <cell r="O178">
            <v>4</v>
          </cell>
          <cell r="P178">
            <v>55</v>
          </cell>
          <cell r="T178">
            <v>22</v>
          </cell>
          <cell r="U178">
            <v>2</v>
          </cell>
          <cell r="V178">
            <v>24</v>
          </cell>
          <cell r="W178">
            <v>9</v>
          </cell>
          <cell r="X178">
            <v>3</v>
          </cell>
          <cell r="Y178">
            <v>4</v>
          </cell>
          <cell r="Z178">
            <v>8</v>
          </cell>
          <cell r="AA178">
            <v>24</v>
          </cell>
          <cell r="AB178">
            <v>0</v>
          </cell>
          <cell r="AC178">
            <v>0</v>
          </cell>
          <cell r="AD178">
            <v>0</v>
          </cell>
          <cell r="AE178">
            <v>16</v>
          </cell>
          <cell r="AF178">
            <v>2</v>
          </cell>
          <cell r="AG178">
            <v>18</v>
          </cell>
          <cell r="AH178">
            <v>0</v>
          </cell>
          <cell r="AI178">
            <v>5</v>
          </cell>
          <cell r="AJ178">
            <v>5</v>
          </cell>
          <cell r="AK178">
            <v>8</v>
          </cell>
          <cell r="AL178">
            <v>18</v>
          </cell>
        </row>
        <row r="179">
          <cell r="B179">
            <v>1108</v>
          </cell>
          <cell r="C179" t="str">
            <v>L2</v>
          </cell>
          <cell r="D179" t="str">
            <v>D.M. 509/1999</v>
          </cell>
          <cell r="E179" t="str">
            <v>EDUC.PROF.NEL CAMPO DEL DIS.MINORILE,DEVIANZA E MARG. (TARANTO)</v>
          </cell>
          <cell r="F179">
            <v>17</v>
          </cell>
          <cell r="G179">
            <v>1</v>
          </cell>
          <cell r="H179">
            <v>18</v>
          </cell>
          <cell r="I179">
            <v>37</v>
          </cell>
          <cell r="J179">
            <v>0</v>
          </cell>
          <cell r="K179">
            <v>37</v>
          </cell>
          <cell r="L179">
            <v>20</v>
          </cell>
          <cell r="M179">
            <v>9</v>
          </cell>
          <cell r="N179">
            <v>5</v>
          </cell>
          <cell r="O179">
            <v>3</v>
          </cell>
          <cell r="P179">
            <v>55</v>
          </cell>
          <cell r="T179">
            <v>12</v>
          </cell>
          <cell r="U179">
            <v>1</v>
          </cell>
          <cell r="V179">
            <v>13</v>
          </cell>
          <cell r="W179">
            <v>7</v>
          </cell>
          <cell r="X179">
            <v>2</v>
          </cell>
          <cell r="Y179">
            <v>1</v>
          </cell>
          <cell r="Z179">
            <v>3</v>
          </cell>
          <cell r="AA179">
            <v>13</v>
          </cell>
          <cell r="AB179">
            <v>0</v>
          </cell>
          <cell r="AC179">
            <v>0</v>
          </cell>
          <cell r="AD179">
            <v>0</v>
          </cell>
          <cell r="AE179">
            <v>3</v>
          </cell>
          <cell r="AF179">
            <v>0</v>
          </cell>
          <cell r="AG179">
            <v>3</v>
          </cell>
          <cell r="AH179">
            <v>0</v>
          </cell>
          <cell r="AI179">
            <v>0</v>
          </cell>
          <cell r="AJ179">
            <v>1</v>
          </cell>
          <cell r="AK179">
            <v>2</v>
          </cell>
          <cell r="AL179">
            <v>3</v>
          </cell>
        </row>
        <row r="180">
          <cell r="B180">
            <v>1043</v>
          </cell>
          <cell r="C180" t="str">
            <v>L2</v>
          </cell>
          <cell r="D180" t="str">
            <v>D.M. 509/1999</v>
          </cell>
          <cell r="E180" t="str">
            <v>SCIENZE DELLA COMUNICAZIONE</v>
          </cell>
          <cell r="F180">
            <v>7</v>
          </cell>
          <cell r="G180">
            <v>1</v>
          </cell>
          <cell r="H180">
            <v>8</v>
          </cell>
          <cell r="I180">
            <v>41</v>
          </cell>
          <cell r="J180">
            <v>17</v>
          </cell>
          <cell r="K180">
            <v>58</v>
          </cell>
          <cell r="L180">
            <v>20</v>
          </cell>
          <cell r="M180">
            <v>27</v>
          </cell>
          <cell r="N180">
            <v>4</v>
          </cell>
          <cell r="O180">
            <v>7</v>
          </cell>
          <cell r="P180">
            <v>66</v>
          </cell>
          <cell r="T180">
            <v>27</v>
          </cell>
          <cell r="U180">
            <v>15</v>
          </cell>
          <cell r="V180">
            <v>42</v>
          </cell>
          <cell r="W180">
            <v>16</v>
          </cell>
          <cell r="X180">
            <v>16</v>
          </cell>
          <cell r="Y180">
            <v>6</v>
          </cell>
          <cell r="Z180">
            <v>4</v>
          </cell>
          <cell r="AA180">
            <v>42</v>
          </cell>
          <cell r="AB180">
            <v>0</v>
          </cell>
          <cell r="AC180">
            <v>0</v>
          </cell>
          <cell r="AD180">
            <v>0</v>
          </cell>
          <cell r="AE180">
            <v>22</v>
          </cell>
          <cell r="AF180">
            <v>13</v>
          </cell>
          <cell r="AG180">
            <v>35</v>
          </cell>
          <cell r="AH180">
            <v>0</v>
          </cell>
          <cell r="AI180">
            <v>11</v>
          </cell>
          <cell r="AJ180">
            <v>9</v>
          </cell>
          <cell r="AK180">
            <v>15</v>
          </cell>
          <cell r="AL180">
            <v>35</v>
          </cell>
        </row>
        <row r="181">
          <cell r="B181">
            <v>7624</v>
          </cell>
          <cell r="C181" t="str">
            <v>L2</v>
          </cell>
          <cell r="D181" t="str">
            <v>D.M. 270/2004</v>
          </cell>
          <cell r="E181" t="str">
            <v>SCIENZE DELLA COMUNICAZIONE (D.M.270/04)</v>
          </cell>
          <cell r="F181">
            <v>20</v>
          </cell>
          <cell r="G181">
            <v>11</v>
          </cell>
          <cell r="H181">
            <v>31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31</v>
          </cell>
          <cell r="Q181">
            <v>53</v>
          </cell>
          <cell r="R181">
            <v>26</v>
          </cell>
          <cell r="S181">
            <v>79</v>
          </cell>
          <cell r="T181">
            <v>7</v>
          </cell>
          <cell r="U181">
            <v>16</v>
          </cell>
          <cell r="V181">
            <v>23</v>
          </cell>
          <cell r="W181">
            <v>23</v>
          </cell>
          <cell r="Z181">
            <v>0</v>
          </cell>
          <cell r="AA181">
            <v>102</v>
          </cell>
          <cell r="AB181">
            <v>46</v>
          </cell>
          <cell r="AC181">
            <v>17</v>
          </cell>
          <cell r="AD181">
            <v>63</v>
          </cell>
          <cell r="AE181">
            <v>21</v>
          </cell>
          <cell r="AF181">
            <v>8</v>
          </cell>
          <cell r="AG181">
            <v>29</v>
          </cell>
          <cell r="AH181">
            <v>22</v>
          </cell>
          <cell r="AI181">
            <v>7</v>
          </cell>
          <cell r="AJ181">
            <v>0</v>
          </cell>
          <cell r="AK181">
            <v>0</v>
          </cell>
          <cell r="AL181">
            <v>92</v>
          </cell>
        </row>
        <row r="182">
          <cell r="B182">
            <v>1090</v>
          </cell>
          <cell r="C182" t="str">
            <v>L2</v>
          </cell>
          <cell r="D182" t="str">
            <v>D.M. 509/1999</v>
          </cell>
          <cell r="E182" t="str">
            <v>SCIENZE DELLA COMUNICAZIONE (TARANTO)</v>
          </cell>
          <cell r="F182">
            <v>8</v>
          </cell>
          <cell r="G182">
            <v>3</v>
          </cell>
          <cell r="H182">
            <v>11</v>
          </cell>
          <cell r="I182">
            <v>29</v>
          </cell>
          <cell r="J182">
            <v>16</v>
          </cell>
          <cell r="K182">
            <v>45</v>
          </cell>
          <cell r="L182">
            <v>18</v>
          </cell>
          <cell r="M182">
            <v>11</v>
          </cell>
          <cell r="N182">
            <v>8</v>
          </cell>
          <cell r="O182">
            <v>8</v>
          </cell>
          <cell r="P182">
            <v>56</v>
          </cell>
          <cell r="T182">
            <v>4</v>
          </cell>
          <cell r="U182">
            <v>8</v>
          </cell>
          <cell r="V182">
            <v>12</v>
          </cell>
          <cell r="W182">
            <v>1</v>
          </cell>
          <cell r="X182">
            <v>6</v>
          </cell>
          <cell r="Z182">
            <v>5</v>
          </cell>
          <cell r="AA182">
            <v>12</v>
          </cell>
          <cell r="AB182">
            <v>0</v>
          </cell>
          <cell r="AC182">
            <v>0</v>
          </cell>
          <cell r="AD182">
            <v>0</v>
          </cell>
          <cell r="AE182">
            <v>4</v>
          </cell>
          <cell r="AF182">
            <v>5</v>
          </cell>
          <cell r="AG182">
            <v>9</v>
          </cell>
          <cell r="AH182">
            <v>0</v>
          </cell>
          <cell r="AI182">
            <v>1</v>
          </cell>
          <cell r="AJ182">
            <v>1</v>
          </cell>
          <cell r="AK182">
            <v>7</v>
          </cell>
          <cell r="AL182">
            <v>9</v>
          </cell>
        </row>
        <row r="183">
          <cell r="B183">
            <v>7703</v>
          </cell>
          <cell r="C183" t="str">
            <v>L2</v>
          </cell>
          <cell r="D183" t="str">
            <v>D.M. 270/2004</v>
          </cell>
          <cell r="E183" t="str">
            <v>SCIENZE DELLA COMUNICAZIONE NELLE ORGANIZZAZIONI (D.M.270/04) - TARANTO</v>
          </cell>
          <cell r="F183">
            <v>2</v>
          </cell>
          <cell r="G183">
            <v>5</v>
          </cell>
          <cell r="H183">
            <v>7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7</v>
          </cell>
          <cell r="Q183">
            <v>14</v>
          </cell>
          <cell r="R183">
            <v>7</v>
          </cell>
          <cell r="S183">
            <v>21</v>
          </cell>
          <cell r="T183">
            <v>2</v>
          </cell>
          <cell r="U183">
            <v>2</v>
          </cell>
          <cell r="V183">
            <v>4</v>
          </cell>
          <cell r="W183">
            <v>4</v>
          </cell>
          <cell r="Z183">
            <v>0</v>
          </cell>
          <cell r="AA183">
            <v>25</v>
          </cell>
          <cell r="AB183">
            <v>8</v>
          </cell>
          <cell r="AC183">
            <v>10</v>
          </cell>
          <cell r="AD183">
            <v>18</v>
          </cell>
          <cell r="AE183">
            <v>4</v>
          </cell>
          <cell r="AF183">
            <v>8</v>
          </cell>
          <cell r="AG183">
            <v>12</v>
          </cell>
          <cell r="AH183">
            <v>7</v>
          </cell>
          <cell r="AI183">
            <v>5</v>
          </cell>
          <cell r="AJ183">
            <v>0</v>
          </cell>
          <cell r="AK183">
            <v>0</v>
          </cell>
          <cell r="AL183">
            <v>30</v>
          </cell>
        </row>
        <row r="184">
          <cell r="B184">
            <v>7623</v>
          </cell>
          <cell r="C184" t="str">
            <v>L2</v>
          </cell>
          <cell r="D184" t="str">
            <v>D.M. 270/2004</v>
          </cell>
          <cell r="E184" t="str">
            <v>SCIENZE DELLA FORMAZIONE (D.M.270/04)</v>
          </cell>
          <cell r="F184">
            <v>4</v>
          </cell>
          <cell r="G184">
            <v>1</v>
          </cell>
          <cell r="H184">
            <v>5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5</v>
          </cell>
          <cell r="Q184">
            <v>37</v>
          </cell>
          <cell r="R184">
            <v>5</v>
          </cell>
          <cell r="S184">
            <v>42</v>
          </cell>
          <cell r="T184">
            <v>8</v>
          </cell>
          <cell r="V184">
            <v>8</v>
          </cell>
          <cell r="W184">
            <v>8</v>
          </cell>
          <cell r="Z184">
            <v>0</v>
          </cell>
          <cell r="AA184">
            <v>50</v>
          </cell>
          <cell r="AB184">
            <v>31</v>
          </cell>
          <cell r="AC184">
            <v>1</v>
          </cell>
          <cell r="AD184">
            <v>32</v>
          </cell>
          <cell r="AE184">
            <v>34</v>
          </cell>
          <cell r="AF184">
            <v>2</v>
          </cell>
          <cell r="AG184">
            <v>36</v>
          </cell>
          <cell r="AH184">
            <v>25</v>
          </cell>
          <cell r="AI184">
            <v>11</v>
          </cell>
          <cell r="AJ184">
            <v>0</v>
          </cell>
          <cell r="AK184">
            <v>0</v>
          </cell>
          <cell r="AL184">
            <v>68</v>
          </cell>
        </row>
        <row r="185">
          <cell r="B185">
            <v>7622</v>
          </cell>
          <cell r="C185" t="str">
            <v>L2</v>
          </cell>
          <cell r="D185" t="str">
            <v>D.M. 270/2004</v>
          </cell>
          <cell r="E185" t="str">
            <v>SCIENZE DELL'EDUCAZIONE (D.M.270/04)</v>
          </cell>
          <cell r="F185">
            <v>6</v>
          </cell>
          <cell r="G185">
            <v>0</v>
          </cell>
          <cell r="H185">
            <v>6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6</v>
          </cell>
          <cell r="Q185">
            <v>63</v>
          </cell>
          <cell r="R185">
            <v>1</v>
          </cell>
          <cell r="S185">
            <v>64</v>
          </cell>
          <cell r="T185">
            <v>28</v>
          </cell>
          <cell r="U185">
            <v>1</v>
          </cell>
          <cell r="V185">
            <v>29</v>
          </cell>
          <cell r="W185">
            <v>29</v>
          </cell>
          <cell r="Z185">
            <v>0</v>
          </cell>
          <cell r="AA185">
            <v>93</v>
          </cell>
          <cell r="AB185">
            <v>81</v>
          </cell>
          <cell r="AC185">
            <v>2</v>
          </cell>
          <cell r="AD185">
            <v>83</v>
          </cell>
          <cell r="AE185">
            <v>41</v>
          </cell>
          <cell r="AF185">
            <v>1</v>
          </cell>
          <cell r="AG185">
            <v>42</v>
          </cell>
          <cell r="AH185">
            <v>29</v>
          </cell>
          <cell r="AI185">
            <v>13</v>
          </cell>
          <cell r="AJ185">
            <v>0</v>
          </cell>
          <cell r="AK185">
            <v>0</v>
          </cell>
          <cell r="AL185">
            <v>125</v>
          </cell>
        </row>
        <row r="186">
          <cell r="B186">
            <v>1044</v>
          </cell>
          <cell r="C186" t="str">
            <v>L2</v>
          </cell>
          <cell r="D186" t="str">
            <v>D.M. 509/1999</v>
          </cell>
          <cell r="E186" t="str">
            <v>SCIENZE DELL'EDUCAZIONE E DELLA FORMAZIONE</v>
          </cell>
          <cell r="F186">
            <v>37</v>
          </cell>
          <cell r="G186">
            <v>4</v>
          </cell>
          <cell r="H186">
            <v>41</v>
          </cell>
          <cell r="I186">
            <v>250</v>
          </cell>
          <cell r="J186">
            <v>13</v>
          </cell>
          <cell r="K186">
            <v>263</v>
          </cell>
          <cell r="L186">
            <v>116</v>
          </cell>
          <cell r="M186">
            <v>58</v>
          </cell>
          <cell r="N186">
            <v>41</v>
          </cell>
          <cell r="O186">
            <v>48</v>
          </cell>
          <cell r="P186">
            <v>304</v>
          </cell>
          <cell r="T186">
            <v>183</v>
          </cell>
          <cell r="U186">
            <v>22</v>
          </cell>
          <cell r="V186">
            <v>205</v>
          </cell>
          <cell r="W186">
            <v>51</v>
          </cell>
          <cell r="X186">
            <v>64</v>
          </cell>
          <cell r="Y186">
            <v>33</v>
          </cell>
          <cell r="Z186">
            <v>57</v>
          </cell>
          <cell r="AA186">
            <v>205</v>
          </cell>
          <cell r="AB186">
            <v>0</v>
          </cell>
          <cell r="AC186">
            <v>0</v>
          </cell>
          <cell r="AD186">
            <v>0</v>
          </cell>
          <cell r="AE186">
            <v>95</v>
          </cell>
          <cell r="AF186">
            <v>5</v>
          </cell>
          <cell r="AG186">
            <v>100</v>
          </cell>
          <cell r="AH186">
            <v>0</v>
          </cell>
          <cell r="AI186">
            <v>22</v>
          </cell>
          <cell r="AJ186">
            <v>35</v>
          </cell>
          <cell r="AK186">
            <v>43</v>
          </cell>
          <cell r="AL186">
            <v>100</v>
          </cell>
        </row>
        <row r="187">
          <cell r="B187">
            <v>7702</v>
          </cell>
          <cell r="C187" t="str">
            <v>L2</v>
          </cell>
          <cell r="D187" t="str">
            <v>D.M. 270/2004</v>
          </cell>
          <cell r="E187" t="str">
            <v>SCIENZE DELL'EDUCAZIONE E DELL'ANIMAZIONE SOCIO CULTURALE (D.M.270/04)</v>
          </cell>
          <cell r="F187">
            <v>14</v>
          </cell>
          <cell r="G187">
            <v>1</v>
          </cell>
          <cell r="H187">
            <v>15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15</v>
          </cell>
          <cell r="Q187">
            <v>30</v>
          </cell>
          <cell r="R187">
            <v>2</v>
          </cell>
          <cell r="S187">
            <v>32</v>
          </cell>
          <cell r="T187">
            <v>7</v>
          </cell>
          <cell r="U187">
            <v>2</v>
          </cell>
          <cell r="V187">
            <v>9</v>
          </cell>
          <cell r="W187">
            <v>9</v>
          </cell>
          <cell r="Z187">
            <v>0</v>
          </cell>
          <cell r="AA187">
            <v>41</v>
          </cell>
          <cell r="AB187">
            <v>17</v>
          </cell>
          <cell r="AC187">
            <v>2</v>
          </cell>
          <cell r="AD187">
            <v>19</v>
          </cell>
          <cell r="AE187">
            <v>24</v>
          </cell>
          <cell r="AF187">
            <v>1</v>
          </cell>
          <cell r="AG187">
            <v>25</v>
          </cell>
          <cell r="AH187">
            <v>21</v>
          </cell>
          <cell r="AI187">
            <v>4</v>
          </cell>
          <cell r="AJ187">
            <v>0</v>
          </cell>
          <cell r="AK187">
            <v>0</v>
          </cell>
          <cell r="AL187">
            <v>44</v>
          </cell>
        </row>
        <row r="188">
          <cell r="B188">
            <v>1045</v>
          </cell>
          <cell r="C188" t="str">
            <v>L2</v>
          </cell>
          <cell r="D188" t="str">
            <v>D.M. 509/1999</v>
          </cell>
          <cell r="E188" t="str">
            <v>SCIENZE E TECNICHE PSICOLOGICHE</v>
          </cell>
          <cell r="F188">
            <v>9</v>
          </cell>
          <cell r="G188">
            <v>2</v>
          </cell>
          <cell r="H188">
            <v>11</v>
          </cell>
          <cell r="I188">
            <v>52</v>
          </cell>
          <cell r="J188">
            <v>8</v>
          </cell>
          <cell r="K188">
            <v>60</v>
          </cell>
          <cell r="L188">
            <v>42</v>
          </cell>
          <cell r="M188">
            <v>9</v>
          </cell>
          <cell r="N188">
            <v>4</v>
          </cell>
          <cell r="O188">
            <v>5</v>
          </cell>
          <cell r="P188">
            <v>71</v>
          </cell>
          <cell r="T188">
            <v>35</v>
          </cell>
          <cell r="U188">
            <v>4</v>
          </cell>
          <cell r="V188">
            <v>39</v>
          </cell>
          <cell r="W188">
            <v>4</v>
          </cell>
          <cell r="X188">
            <v>14</v>
          </cell>
          <cell r="Y188">
            <v>8</v>
          </cell>
          <cell r="Z188">
            <v>13</v>
          </cell>
          <cell r="AA188">
            <v>39</v>
          </cell>
          <cell r="AB188">
            <v>0</v>
          </cell>
          <cell r="AC188">
            <v>0</v>
          </cell>
          <cell r="AD188">
            <v>0</v>
          </cell>
          <cell r="AE188">
            <v>15</v>
          </cell>
          <cell r="AF188">
            <v>3</v>
          </cell>
          <cell r="AG188">
            <v>18</v>
          </cell>
          <cell r="AH188">
            <v>0</v>
          </cell>
          <cell r="AI188">
            <v>5</v>
          </cell>
          <cell r="AJ188">
            <v>7</v>
          </cell>
          <cell r="AK188">
            <v>6</v>
          </cell>
          <cell r="AL188">
            <v>18</v>
          </cell>
        </row>
        <row r="189">
          <cell r="B189">
            <v>7625</v>
          </cell>
          <cell r="C189" t="str">
            <v>L2</v>
          </cell>
          <cell r="D189" t="str">
            <v>D.M. 270/2004</v>
          </cell>
          <cell r="E189" t="str">
            <v>SCIENZE E TECNICHE PSICOLOGICHE (D.M.270/04)</v>
          </cell>
          <cell r="F189">
            <v>72</v>
          </cell>
          <cell r="G189">
            <v>9</v>
          </cell>
          <cell r="H189">
            <v>81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81</v>
          </cell>
          <cell r="Q189">
            <v>87</v>
          </cell>
          <cell r="R189">
            <v>16</v>
          </cell>
          <cell r="S189">
            <v>103</v>
          </cell>
          <cell r="T189">
            <v>28</v>
          </cell>
          <cell r="U189">
            <v>4</v>
          </cell>
          <cell r="V189">
            <v>32</v>
          </cell>
          <cell r="W189">
            <v>32</v>
          </cell>
          <cell r="Z189">
            <v>0</v>
          </cell>
          <cell r="AA189">
            <v>135</v>
          </cell>
          <cell r="AB189">
            <v>125</v>
          </cell>
          <cell r="AC189">
            <v>16</v>
          </cell>
          <cell r="AD189">
            <v>141</v>
          </cell>
          <cell r="AE189">
            <v>51</v>
          </cell>
          <cell r="AF189">
            <v>3</v>
          </cell>
          <cell r="AG189">
            <v>54</v>
          </cell>
          <cell r="AH189">
            <v>43</v>
          </cell>
          <cell r="AI189">
            <v>11</v>
          </cell>
          <cell r="AJ189">
            <v>0</v>
          </cell>
          <cell r="AK189">
            <v>0</v>
          </cell>
          <cell r="AL189">
            <v>195</v>
          </cell>
        </row>
        <row r="190">
          <cell r="B190">
            <v>1109</v>
          </cell>
          <cell r="C190" t="str">
            <v>L2</v>
          </cell>
          <cell r="D190" t="str">
            <v>D.M. 509/1999</v>
          </cell>
          <cell r="E190" t="str">
            <v>SCIENZE E TECNOLOGIE DELLA MODA</v>
          </cell>
          <cell r="F190">
            <v>9</v>
          </cell>
          <cell r="G190">
            <v>2</v>
          </cell>
          <cell r="H190">
            <v>11</v>
          </cell>
          <cell r="I190">
            <v>33</v>
          </cell>
          <cell r="J190">
            <v>5</v>
          </cell>
          <cell r="K190">
            <v>38</v>
          </cell>
          <cell r="L190">
            <v>18</v>
          </cell>
          <cell r="M190">
            <v>9</v>
          </cell>
          <cell r="N190">
            <v>5</v>
          </cell>
          <cell r="O190">
            <v>6</v>
          </cell>
          <cell r="P190">
            <v>49</v>
          </cell>
          <cell r="Q190">
            <v>12</v>
          </cell>
          <cell r="S190">
            <v>12</v>
          </cell>
          <cell r="T190">
            <v>36</v>
          </cell>
          <cell r="U190">
            <v>3</v>
          </cell>
          <cell r="V190">
            <v>39</v>
          </cell>
          <cell r="W190">
            <v>11</v>
          </cell>
          <cell r="X190">
            <v>17</v>
          </cell>
          <cell r="Y190">
            <v>6</v>
          </cell>
          <cell r="Z190">
            <v>5</v>
          </cell>
          <cell r="AA190">
            <v>51</v>
          </cell>
          <cell r="AB190">
            <v>7</v>
          </cell>
          <cell r="AC190">
            <v>3</v>
          </cell>
          <cell r="AD190">
            <v>10</v>
          </cell>
          <cell r="AE190">
            <v>29</v>
          </cell>
          <cell r="AF190">
            <v>3</v>
          </cell>
          <cell r="AG190">
            <v>32</v>
          </cell>
          <cell r="AH190">
            <v>18</v>
          </cell>
          <cell r="AI190">
            <v>7</v>
          </cell>
          <cell r="AJ190">
            <v>1</v>
          </cell>
          <cell r="AK190">
            <v>6</v>
          </cell>
          <cell r="AL190">
            <v>42</v>
          </cell>
        </row>
        <row r="191">
          <cell r="B191">
            <v>1110</v>
          </cell>
          <cell r="C191" t="str">
            <v>L2</v>
          </cell>
          <cell r="D191" t="str">
            <v>D.M. 509/1999</v>
          </cell>
          <cell r="E191" t="str">
            <v>SCIENZE E TECNOLOGIE DELLA MODA (TARANTO)</v>
          </cell>
          <cell r="F191">
            <v>2</v>
          </cell>
          <cell r="G191">
            <v>0</v>
          </cell>
          <cell r="H191">
            <v>2</v>
          </cell>
          <cell r="I191">
            <v>17</v>
          </cell>
          <cell r="J191">
            <v>1</v>
          </cell>
          <cell r="K191">
            <v>18</v>
          </cell>
          <cell r="L191">
            <v>8</v>
          </cell>
          <cell r="M191">
            <v>3</v>
          </cell>
          <cell r="N191">
            <v>5</v>
          </cell>
          <cell r="O191">
            <v>2</v>
          </cell>
          <cell r="P191">
            <v>20</v>
          </cell>
          <cell r="Q191">
            <v>2</v>
          </cell>
          <cell r="S191">
            <v>2</v>
          </cell>
          <cell r="T191">
            <v>13</v>
          </cell>
          <cell r="U191">
            <v>2</v>
          </cell>
          <cell r="V191">
            <v>15</v>
          </cell>
          <cell r="W191">
            <v>7</v>
          </cell>
          <cell r="X191">
            <v>3</v>
          </cell>
          <cell r="Y191">
            <v>3</v>
          </cell>
          <cell r="Z191">
            <v>2</v>
          </cell>
          <cell r="AA191">
            <v>17</v>
          </cell>
          <cell r="AB191">
            <v>0</v>
          </cell>
          <cell r="AC191">
            <v>0</v>
          </cell>
          <cell r="AD191">
            <v>0</v>
          </cell>
          <cell r="AE191">
            <v>7</v>
          </cell>
          <cell r="AF191">
            <v>0</v>
          </cell>
          <cell r="AG191">
            <v>7</v>
          </cell>
          <cell r="AH191">
            <v>1</v>
          </cell>
          <cell r="AI191">
            <v>1</v>
          </cell>
          <cell r="AJ191">
            <v>1</v>
          </cell>
          <cell r="AK191">
            <v>4</v>
          </cell>
          <cell r="AL191">
            <v>7</v>
          </cell>
        </row>
        <row r="192">
          <cell r="B192">
            <v>8605</v>
          </cell>
          <cell r="C192" t="str">
            <v>LM</v>
          </cell>
          <cell r="D192" t="str">
            <v>D.M. 270/2004</v>
          </cell>
          <cell r="E192" t="str">
            <v>CONSULENTE PER I SERVIZI ALLA PERSONA E ALLE IMPRESE (D.M.270/04)</v>
          </cell>
          <cell r="Q192">
            <v>18</v>
          </cell>
          <cell r="R192">
            <v>2</v>
          </cell>
          <cell r="S192">
            <v>20</v>
          </cell>
          <cell r="Z192">
            <v>0</v>
          </cell>
          <cell r="AA192">
            <v>20</v>
          </cell>
          <cell r="AB192">
            <v>36</v>
          </cell>
          <cell r="AC192">
            <v>4</v>
          </cell>
          <cell r="AD192">
            <v>40</v>
          </cell>
          <cell r="AE192">
            <v>10</v>
          </cell>
          <cell r="AF192">
            <v>0</v>
          </cell>
          <cell r="AG192">
            <v>10</v>
          </cell>
          <cell r="AH192">
            <v>10</v>
          </cell>
          <cell r="AI192">
            <v>0</v>
          </cell>
          <cell r="AJ192">
            <v>0</v>
          </cell>
          <cell r="AK192">
            <v>0</v>
          </cell>
          <cell r="AL192">
            <v>50</v>
          </cell>
        </row>
        <row r="193">
          <cell r="B193">
            <v>8602</v>
          </cell>
          <cell r="C193" t="str">
            <v>LM</v>
          </cell>
          <cell r="D193" t="str">
            <v>D.M. 270/2004</v>
          </cell>
          <cell r="E193" t="str">
            <v>INFORMAZIONE E SISTEMI EDITORIALI (D.M.270/04)</v>
          </cell>
          <cell r="F193">
            <v>6</v>
          </cell>
          <cell r="G193">
            <v>1</v>
          </cell>
          <cell r="H193">
            <v>7</v>
          </cell>
          <cell r="I193">
            <v>5</v>
          </cell>
          <cell r="J193">
            <v>2</v>
          </cell>
          <cell r="K193">
            <v>7</v>
          </cell>
          <cell r="L193">
            <v>7</v>
          </cell>
          <cell r="M193">
            <v>0</v>
          </cell>
          <cell r="N193">
            <v>0</v>
          </cell>
          <cell r="O193">
            <v>0</v>
          </cell>
          <cell r="P193">
            <v>14</v>
          </cell>
          <cell r="Q193">
            <v>25</v>
          </cell>
          <cell r="R193">
            <v>10</v>
          </cell>
          <cell r="S193">
            <v>35</v>
          </cell>
          <cell r="T193">
            <v>10</v>
          </cell>
          <cell r="U193">
            <v>7</v>
          </cell>
          <cell r="V193">
            <v>17</v>
          </cell>
          <cell r="W193">
            <v>15</v>
          </cell>
          <cell r="X193">
            <v>2</v>
          </cell>
          <cell r="Z193">
            <v>0</v>
          </cell>
          <cell r="AA193">
            <v>52</v>
          </cell>
          <cell r="AB193">
            <v>15</v>
          </cell>
          <cell r="AC193">
            <v>7</v>
          </cell>
          <cell r="AD193">
            <v>22</v>
          </cell>
          <cell r="AE193">
            <v>13</v>
          </cell>
          <cell r="AF193">
            <v>3</v>
          </cell>
          <cell r="AG193">
            <v>16</v>
          </cell>
          <cell r="AH193">
            <v>13</v>
          </cell>
          <cell r="AI193">
            <v>3</v>
          </cell>
          <cell r="AJ193">
            <v>0</v>
          </cell>
          <cell r="AK193">
            <v>0</v>
          </cell>
          <cell r="AL193">
            <v>38</v>
          </cell>
        </row>
        <row r="194">
          <cell r="B194">
            <v>8603</v>
          </cell>
          <cell r="C194" t="str">
            <v>LM</v>
          </cell>
          <cell r="D194" t="str">
            <v>D.M. 270/2004</v>
          </cell>
          <cell r="E194" t="str">
            <v>PSICOLOGIA CLINICA (D.M.270/04)</v>
          </cell>
          <cell r="F194">
            <v>46</v>
          </cell>
          <cell r="G194">
            <v>1</v>
          </cell>
          <cell r="H194">
            <v>47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47</v>
          </cell>
          <cell r="Q194">
            <v>57</v>
          </cell>
          <cell r="R194">
            <v>3</v>
          </cell>
          <cell r="S194">
            <v>60</v>
          </cell>
          <cell r="T194">
            <v>21</v>
          </cell>
          <cell r="U194">
            <v>2</v>
          </cell>
          <cell r="V194">
            <v>23</v>
          </cell>
          <cell r="W194">
            <v>23</v>
          </cell>
          <cell r="Z194">
            <v>0</v>
          </cell>
          <cell r="AA194">
            <v>83</v>
          </cell>
          <cell r="AB194">
            <v>62</v>
          </cell>
          <cell r="AC194">
            <v>5</v>
          </cell>
          <cell r="AD194">
            <v>67</v>
          </cell>
          <cell r="AE194">
            <v>21</v>
          </cell>
          <cell r="AF194">
            <v>5</v>
          </cell>
          <cell r="AG194">
            <v>26</v>
          </cell>
          <cell r="AH194">
            <v>21</v>
          </cell>
          <cell r="AI194">
            <v>5</v>
          </cell>
          <cell r="AJ194">
            <v>0</v>
          </cell>
          <cell r="AK194">
            <v>0</v>
          </cell>
          <cell r="AL194">
            <v>93</v>
          </cell>
        </row>
        <row r="195">
          <cell r="B195">
            <v>8601</v>
          </cell>
          <cell r="C195" t="str">
            <v>LM</v>
          </cell>
          <cell r="D195" t="str">
            <v>D.M. 270/2004</v>
          </cell>
          <cell r="E195" t="str">
            <v>SCIENZE DELL'EDUCAZIONE DEGLI ADULTI E DELLA FORMAZIONE CONTINUA (D.M.270/04)</v>
          </cell>
          <cell r="F195">
            <v>19</v>
          </cell>
          <cell r="G195">
            <v>3</v>
          </cell>
          <cell r="H195">
            <v>22</v>
          </cell>
          <cell r="I195">
            <v>5</v>
          </cell>
          <cell r="J195">
            <v>0</v>
          </cell>
          <cell r="K195">
            <v>5</v>
          </cell>
          <cell r="L195">
            <v>5</v>
          </cell>
          <cell r="M195">
            <v>0</v>
          </cell>
          <cell r="N195">
            <v>0</v>
          </cell>
          <cell r="O195">
            <v>0</v>
          </cell>
          <cell r="P195">
            <v>27</v>
          </cell>
          <cell r="Q195">
            <v>32</v>
          </cell>
          <cell r="R195">
            <v>3</v>
          </cell>
          <cell r="S195">
            <v>35</v>
          </cell>
          <cell r="T195">
            <v>10</v>
          </cell>
          <cell r="U195">
            <v>3</v>
          </cell>
          <cell r="V195">
            <v>13</v>
          </cell>
          <cell r="W195">
            <v>9</v>
          </cell>
          <cell r="X195">
            <v>4</v>
          </cell>
          <cell r="Z195">
            <v>0</v>
          </cell>
          <cell r="AA195">
            <v>48</v>
          </cell>
          <cell r="AB195">
            <v>12</v>
          </cell>
          <cell r="AC195">
            <v>1</v>
          </cell>
          <cell r="AD195">
            <v>13</v>
          </cell>
          <cell r="AE195">
            <v>11</v>
          </cell>
          <cell r="AF195">
            <v>0</v>
          </cell>
          <cell r="AG195">
            <v>11</v>
          </cell>
          <cell r="AH195">
            <v>9</v>
          </cell>
          <cell r="AI195">
            <v>2</v>
          </cell>
          <cell r="AJ195">
            <v>0</v>
          </cell>
          <cell r="AK195">
            <v>0</v>
          </cell>
          <cell r="AL195">
            <v>24</v>
          </cell>
        </row>
        <row r="196">
          <cell r="B196">
            <v>8604</v>
          </cell>
          <cell r="C196" t="str">
            <v>LM</v>
          </cell>
          <cell r="D196" t="str">
            <v>D.M. 270/2004</v>
          </cell>
          <cell r="E196" t="str">
            <v>SCIENZE PEDAGOGICHE (D.M.270/04)</v>
          </cell>
          <cell r="Q196">
            <v>28</v>
          </cell>
          <cell r="R196">
            <v>2</v>
          </cell>
          <cell r="S196">
            <v>30</v>
          </cell>
          <cell r="Z196">
            <v>0</v>
          </cell>
          <cell r="AA196">
            <v>30</v>
          </cell>
          <cell r="AB196">
            <v>20</v>
          </cell>
          <cell r="AC196">
            <v>2</v>
          </cell>
          <cell r="AD196">
            <v>22</v>
          </cell>
          <cell r="AE196">
            <v>15</v>
          </cell>
          <cell r="AF196">
            <v>0</v>
          </cell>
          <cell r="AG196">
            <v>15</v>
          </cell>
          <cell r="AH196">
            <v>15</v>
          </cell>
          <cell r="AI196">
            <v>0</v>
          </cell>
          <cell r="AJ196">
            <v>0</v>
          </cell>
          <cell r="AK196">
            <v>0</v>
          </cell>
          <cell r="AL196">
            <v>37</v>
          </cell>
        </row>
        <row r="197">
          <cell r="B197">
            <v>5042</v>
          </cell>
          <cell r="C197" t="str">
            <v>LS</v>
          </cell>
          <cell r="D197" t="str">
            <v>D.M. 509/1999</v>
          </cell>
          <cell r="E197" t="str">
            <v>COMUNICAZIONE E MULTIMEDIALITA'</v>
          </cell>
          <cell r="F197">
            <v>11</v>
          </cell>
          <cell r="G197">
            <v>10</v>
          </cell>
          <cell r="H197">
            <v>21</v>
          </cell>
          <cell r="I197">
            <v>4</v>
          </cell>
          <cell r="J197">
            <v>1</v>
          </cell>
          <cell r="K197">
            <v>5</v>
          </cell>
          <cell r="L197">
            <v>2</v>
          </cell>
          <cell r="M197">
            <v>2</v>
          </cell>
          <cell r="N197">
            <v>1</v>
          </cell>
          <cell r="O197">
            <v>0</v>
          </cell>
          <cell r="P197">
            <v>26</v>
          </cell>
          <cell r="Q197">
            <v>7</v>
          </cell>
          <cell r="R197">
            <v>1</v>
          </cell>
          <cell r="S197">
            <v>8</v>
          </cell>
          <cell r="T197">
            <v>5</v>
          </cell>
          <cell r="U197">
            <v>1</v>
          </cell>
          <cell r="V197">
            <v>6</v>
          </cell>
          <cell r="W197">
            <v>2</v>
          </cell>
          <cell r="X197">
            <v>2</v>
          </cell>
          <cell r="Y197">
            <v>2</v>
          </cell>
          <cell r="Z197">
            <v>0</v>
          </cell>
          <cell r="AA197">
            <v>14</v>
          </cell>
          <cell r="AB197">
            <v>0</v>
          </cell>
          <cell r="AC197">
            <v>0</v>
          </cell>
          <cell r="AD197">
            <v>0</v>
          </cell>
          <cell r="AE197">
            <v>1</v>
          </cell>
          <cell r="AF197">
            <v>0</v>
          </cell>
          <cell r="AG197">
            <v>1</v>
          </cell>
          <cell r="AH197">
            <v>0</v>
          </cell>
          <cell r="AI197">
            <v>0</v>
          </cell>
          <cell r="AJ197">
            <v>0</v>
          </cell>
          <cell r="AK197">
            <v>1</v>
          </cell>
          <cell r="AL197">
            <v>1</v>
          </cell>
        </row>
        <row r="198">
          <cell r="B198">
            <v>5037</v>
          </cell>
          <cell r="C198" t="str">
            <v>LS</v>
          </cell>
          <cell r="D198" t="str">
            <v>D.M. 509/1999</v>
          </cell>
          <cell r="E198" t="str">
            <v>PROGRAMMAZIONE E GESTIONE DEI SERVIZI EDUCATIVI E FORMATIVI</v>
          </cell>
          <cell r="F198">
            <v>20</v>
          </cell>
          <cell r="G198">
            <v>1</v>
          </cell>
          <cell r="H198">
            <v>21</v>
          </cell>
          <cell r="I198">
            <v>21</v>
          </cell>
          <cell r="J198">
            <v>0</v>
          </cell>
          <cell r="K198">
            <v>21</v>
          </cell>
          <cell r="L198">
            <v>15</v>
          </cell>
          <cell r="M198">
            <v>3</v>
          </cell>
          <cell r="N198">
            <v>3</v>
          </cell>
          <cell r="O198">
            <v>0</v>
          </cell>
          <cell r="P198">
            <v>42</v>
          </cell>
          <cell r="Q198">
            <v>19</v>
          </cell>
          <cell r="S198">
            <v>19</v>
          </cell>
          <cell r="T198">
            <v>19</v>
          </cell>
          <cell r="U198">
            <v>2</v>
          </cell>
          <cell r="V198">
            <v>21</v>
          </cell>
          <cell r="W198">
            <v>11</v>
          </cell>
          <cell r="X198">
            <v>6</v>
          </cell>
          <cell r="Y198">
            <v>2</v>
          </cell>
          <cell r="Z198">
            <v>2</v>
          </cell>
          <cell r="AA198">
            <v>40</v>
          </cell>
          <cell r="AB198">
            <v>0</v>
          </cell>
          <cell r="AC198">
            <v>0</v>
          </cell>
          <cell r="AD198">
            <v>0</v>
          </cell>
          <cell r="AE198">
            <v>14</v>
          </cell>
          <cell r="AF198">
            <v>2</v>
          </cell>
          <cell r="AG198">
            <v>16</v>
          </cell>
          <cell r="AH198">
            <v>8</v>
          </cell>
          <cell r="AI198">
            <v>2</v>
          </cell>
          <cell r="AJ198">
            <v>2</v>
          </cell>
          <cell r="AK198">
            <v>4</v>
          </cell>
          <cell r="AL198">
            <v>16</v>
          </cell>
        </row>
        <row r="199">
          <cell r="B199">
            <v>5039</v>
          </cell>
          <cell r="C199" t="str">
            <v>LS</v>
          </cell>
          <cell r="D199" t="str">
            <v>D.M. 509/1999</v>
          </cell>
          <cell r="E199" t="str">
            <v>PSICOLOGIA CLINICA DELLO SVILUPPO E DELLE RELAZIONI</v>
          </cell>
          <cell r="F199">
            <v>14</v>
          </cell>
          <cell r="G199">
            <v>2</v>
          </cell>
          <cell r="H199">
            <v>16</v>
          </cell>
          <cell r="I199">
            <v>19</v>
          </cell>
          <cell r="J199">
            <v>1</v>
          </cell>
          <cell r="K199">
            <v>20</v>
          </cell>
          <cell r="L199">
            <v>16</v>
          </cell>
          <cell r="M199">
            <v>2</v>
          </cell>
          <cell r="N199">
            <v>2</v>
          </cell>
          <cell r="O199">
            <v>0</v>
          </cell>
          <cell r="P199">
            <v>36</v>
          </cell>
          <cell r="T199">
            <v>16</v>
          </cell>
          <cell r="U199">
            <v>2</v>
          </cell>
          <cell r="V199">
            <v>18</v>
          </cell>
          <cell r="W199">
            <v>7</v>
          </cell>
          <cell r="X199">
            <v>7</v>
          </cell>
          <cell r="Y199">
            <v>4</v>
          </cell>
          <cell r="Z199">
            <v>0</v>
          </cell>
          <cell r="AA199">
            <v>18</v>
          </cell>
          <cell r="AB199">
            <v>0</v>
          </cell>
          <cell r="AC199">
            <v>0</v>
          </cell>
          <cell r="AD199">
            <v>0</v>
          </cell>
          <cell r="AE199">
            <v>6</v>
          </cell>
          <cell r="AF199">
            <v>2</v>
          </cell>
          <cell r="AG199">
            <v>8</v>
          </cell>
          <cell r="AH199">
            <v>0</v>
          </cell>
          <cell r="AI199">
            <v>3</v>
          </cell>
          <cell r="AJ199">
            <v>1</v>
          </cell>
          <cell r="AK199">
            <v>4</v>
          </cell>
          <cell r="AL199">
            <v>8</v>
          </cell>
        </row>
        <row r="200">
          <cell r="B200">
            <v>5038</v>
          </cell>
          <cell r="C200" t="str">
            <v>LS</v>
          </cell>
          <cell r="D200" t="str">
            <v>D.M. 509/1999</v>
          </cell>
          <cell r="E200" t="str">
            <v>PSICOLOGIA DELL'ORGANIZZAZIONE E DELLA COMUNICAZIONE</v>
          </cell>
          <cell r="F200">
            <v>5</v>
          </cell>
          <cell r="G200">
            <v>0</v>
          </cell>
          <cell r="H200">
            <v>5</v>
          </cell>
          <cell r="I200">
            <v>14</v>
          </cell>
          <cell r="J200">
            <v>4</v>
          </cell>
          <cell r="K200">
            <v>18</v>
          </cell>
          <cell r="L200">
            <v>10</v>
          </cell>
          <cell r="M200">
            <v>5</v>
          </cell>
          <cell r="N200">
            <v>2</v>
          </cell>
          <cell r="O200">
            <v>1</v>
          </cell>
          <cell r="P200">
            <v>23</v>
          </cell>
          <cell r="T200">
            <v>6</v>
          </cell>
          <cell r="U200">
            <v>2</v>
          </cell>
          <cell r="V200">
            <v>8</v>
          </cell>
          <cell r="W200">
            <v>2</v>
          </cell>
          <cell r="X200">
            <v>4</v>
          </cell>
          <cell r="Y200">
            <v>2</v>
          </cell>
          <cell r="Z200">
            <v>0</v>
          </cell>
          <cell r="AA200">
            <v>8</v>
          </cell>
          <cell r="AB200">
            <v>0</v>
          </cell>
          <cell r="AC200">
            <v>0</v>
          </cell>
          <cell r="AD200">
            <v>0</v>
          </cell>
          <cell r="AE200">
            <v>4</v>
          </cell>
          <cell r="AF200">
            <v>0</v>
          </cell>
          <cell r="AG200">
            <v>4</v>
          </cell>
          <cell r="AH200">
            <v>0</v>
          </cell>
          <cell r="AI200">
            <v>4</v>
          </cell>
          <cell r="AJ200">
            <v>0</v>
          </cell>
          <cell r="AK200">
            <v>0</v>
          </cell>
          <cell r="AL200">
            <v>4</v>
          </cell>
        </row>
        <row r="201">
          <cell r="B201">
            <v>5040</v>
          </cell>
          <cell r="C201" t="str">
            <v>LS</v>
          </cell>
          <cell r="D201" t="str">
            <v>D.M. 509/1999</v>
          </cell>
          <cell r="E201" t="str">
            <v>SCIENZE DELLA COMUNICAZIONE SOCIALE ISTITUZIONALE E POLITICA</v>
          </cell>
          <cell r="F201">
            <v>0</v>
          </cell>
          <cell r="G201">
            <v>0</v>
          </cell>
          <cell r="H201">
            <v>0</v>
          </cell>
          <cell r="I201">
            <v>13</v>
          </cell>
          <cell r="J201">
            <v>5</v>
          </cell>
          <cell r="K201">
            <v>18</v>
          </cell>
          <cell r="L201">
            <v>9</v>
          </cell>
          <cell r="M201">
            <v>5</v>
          </cell>
          <cell r="N201">
            <v>2</v>
          </cell>
          <cell r="O201">
            <v>2</v>
          </cell>
          <cell r="P201">
            <v>18</v>
          </cell>
          <cell r="T201">
            <v>4</v>
          </cell>
          <cell r="V201">
            <v>4</v>
          </cell>
          <cell r="X201">
            <v>2</v>
          </cell>
          <cell r="Y201">
            <v>1</v>
          </cell>
          <cell r="Z201">
            <v>1</v>
          </cell>
          <cell r="AA201">
            <v>4</v>
          </cell>
          <cell r="AB201">
            <v>0</v>
          </cell>
          <cell r="AC201">
            <v>0</v>
          </cell>
          <cell r="AD201">
            <v>0</v>
          </cell>
          <cell r="AE201">
            <v>3</v>
          </cell>
          <cell r="AF201">
            <v>1</v>
          </cell>
          <cell r="AG201">
            <v>4</v>
          </cell>
          <cell r="AH201">
            <v>0</v>
          </cell>
          <cell r="AI201">
            <v>0</v>
          </cell>
          <cell r="AJ201">
            <v>2</v>
          </cell>
          <cell r="AK201">
            <v>2</v>
          </cell>
          <cell r="AL201">
            <v>4</v>
          </cell>
        </row>
        <row r="202">
          <cell r="B202">
            <v>5058</v>
          </cell>
          <cell r="C202" t="str">
            <v>LS</v>
          </cell>
          <cell r="D202" t="str">
            <v>D.M. 509/1999</v>
          </cell>
          <cell r="E202" t="str">
            <v>SCIENZE DELL'EDUCAZIONE DEGLI ADULTI E FORMAZIONE CONTINUA</v>
          </cell>
          <cell r="F202">
            <v>0</v>
          </cell>
          <cell r="G202">
            <v>0</v>
          </cell>
          <cell r="H202">
            <v>0</v>
          </cell>
          <cell r="I202">
            <v>16</v>
          </cell>
          <cell r="J202">
            <v>0</v>
          </cell>
          <cell r="K202">
            <v>16</v>
          </cell>
          <cell r="L202">
            <v>4</v>
          </cell>
          <cell r="M202">
            <v>11</v>
          </cell>
          <cell r="N202">
            <v>1</v>
          </cell>
          <cell r="O202">
            <v>0</v>
          </cell>
          <cell r="P202">
            <v>16</v>
          </cell>
          <cell r="T202">
            <v>1</v>
          </cell>
          <cell r="V202">
            <v>1</v>
          </cell>
          <cell r="X202">
            <v>1</v>
          </cell>
          <cell r="Z202">
            <v>0</v>
          </cell>
          <cell r="AA202">
            <v>1</v>
          </cell>
          <cell r="AB202">
            <v>0</v>
          </cell>
          <cell r="AC202">
            <v>0</v>
          </cell>
          <cell r="AD202">
            <v>0</v>
          </cell>
          <cell r="AE202">
            <v>4</v>
          </cell>
          <cell r="AF202">
            <v>1</v>
          </cell>
          <cell r="AG202">
            <v>5</v>
          </cell>
          <cell r="AH202">
            <v>0</v>
          </cell>
          <cell r="AI202">
            <v>0</v>
          </cell>
          <cell r="AJ202">
            <v>2</v>
          </cell>
          <cell r="AK202">
            <v>3</v>
          </cell>
          <cell r="AL202">
            <v>5</v>
          </cell>
        </row>
        <row r="203">
          <cell r="B203">
            <v>5041</v>
          </cell>
          <cell r="C203" t="str">
            <v>LS</v>
          </cell>
          <cell r="D203" t="str">
            <v>D.M. 509/1999</v>
          </cell>
          <cell r="E203" t="str">
            <v>SCIENZE PEDAGOGICHE</v>
          </cell>
          <cell r="F203">
            <v>29</v>
          </cell>
          <cell r="G203">
            <v>0</v>
          </cell>
          <cell r="H203">
            <v>29</v>
          </cell>
          <cell r="I203">
            <v>30</v>
          </cell>
          <cell r="J203">
            <v>2</v>
          </cell>
          <cell r="K203">
            <v>32</v>
          </cell>
          <cell r="L203">
            <v>23</v>
          </cell>
          <cell r="M203">
            <v>7</v>
          </cell>
          <cell r="N203">
            <v>2</v>
          </cell>
          <cell r="O203">
            <v>0</v>
          </cell>
          <cell r="P203">
            <v>61</v>
          </cell>
          <cell r="Q203">
            <v>12</v>
          </cell>
          <cell r="S203">
            <v>12</v>
          </cell>
          <cell r="T203">
            <v>28</v>
          </cell>
          <cell r="U203">
            <v>1</v>
          </cell>
          <cell r="V203">
            <v>29</v>
          </cell>
          <cell r="W203">
            <v>14</v>
          </cell>
          <cell r="X203">
            <v>7</v>
          </cell>
          <cell r="Y203">
            <v>8</v>
          </cell>
          <cell r="Z203">
            <v>0</v>
          </cell>
          <cell r="AA203">
            <v>41</v>
          </cell>
          <cell r="AB203">
            <v>0</v>
          </cell>
          <cell r="AC203">
            <v>0</v>
          </cell>
          <cell r="AD203">
            <v>0</v>
          </cell>
          <cell r="AE203">
            <v>28</v>
          </cell>
          <cell r="AF203">
            <v>0</v>
          </cell>
          <cell r="AG203">
            <v>28</v>
          </cell>
          <cell r="AH203">
            <v>11</v>
          </cell>
          <cell r="AI203">
            <v>10</v>
          </cell>
          <cell r="AJ203">
            <v>3</v>
          </cell>
          <cell r="AK203">
            <v>4</v>
          </cell>
          <cell r="AL203">
            <v>28</v>
          </cell>
        </row>
        <row r="204">
          <cell r="B204">
            <v>96</v>
          </cell>
          <cell r="C204" t="str">
            <v>L1</v>
          </cell>
          <cell r="D204" t="str">
            <v>Ante Riforma</v>
          </cell>
          <cell r="E204" t="str">
            <v>SCIENZE GEOLOGICHE</v>
          </cell>
          <cell r="F204">
            <v>0</v>
          </cell>
          <cell r="G204">
            <v>0</v>
          </cell>
          <cell r="H204">
            <v>0</v>
          </cell>
          <cell r="I204">
            <v>1</v>
          </cell>
          <cell r="J204">
            <v>0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O204">
            <v>1</v>
          </cell>
          <cell r="P204">
            <v>1</v>
          </cell>
          <cell r="T204">
            <v>2</v>
          </cell>
          <cell r="U204">
            <v>1</v>
          </cell>
          <cell r="V204">
            <v>3</v>
          </cell>
          <cell r="Z204">
            <v>3</v>
          </cell>
          <cell r="AA204">
            <v>3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1</v>
          </cell>
          <cell r="AG204">
            <v>1</v>
          </cell>
          <cell r="AH204">
            <v>0</v>
          </cell>
          <cell r="AI204">
            <v>0</v>
          </cell>
          <cell r="AJ204">
            <v>0</v>
          </cell>
          <cell r="AK204">
            <v>1</v>
          </cell>
          <cell r="AL204">
            <v>1</v>
          </cell>
        </row>
        <row r="205">
          <cell r="B205">
            <v>1058</v>
          </cell>
          <cell r="C205" t="str">
            <v>L2</v>
          </cell>
          <cell r="D205" t="str">
            <v>D.M. 509/1999</v>
          </cell>
          <cell r="E205" t="str">
            <v>SCIENZA E TECNOL.DIAGNOSTICA CONSERVAZIONE BENI CULTURALI</v>
          </cell>
          <cell r="F205">
            <v>3</v>
          </cell>
          <cell r="G205">
            <v>0</v>
          </cell>
          <cell r="H205">
            <v>3</v>
          </cell>
          <cell r="I205">
            <v>12</v>
          </cell>
          <cell r="J205">
            <v>2</v>
          </cell>
          <cell r="K205">
            <v>14</v>
          </cell>
          <cell r="L205">
            <v>4</v>
          </cell>
          <cell r="M205">
            <v>3</v>
          </cell>
          <cell r="N205">
            <v>2</v>
          </cell>
          <cell r="O205">
            <v>5</v>
          </cell>
          <cell r="P205">
            <v>17</v>
          </cell>
          <cell r="T205">
            <v>19</v>
          </cell>
          <cell r="U205">
            <v>3</v>
          </cell>
          <cell r="V205">
            <v>22</v>
          </cell>
          <cell r="W205">
            <v>1</v>
          </cell>
          <cell r="X205">
            <v>6</v>
          </cell>
          <cell r="Y205">
            <v>5</v>
          </cell>
          <cell r="Z205">
            <v>10</v>
          </cell>
          <cell r="AA205">
            <v>22</v>
          </cell>
          <cell r="AB205">
            <v>0</v>
          </cell>
          <cell r="AC205">
            <v>0</v>
          </cell>
          <cell r="AD205">
            <v>0</v>
          </cell>
          <cell r="AE205">
            <v>7</v>
          </cell>
          <cell r="AF205">
            <v>3</v>
          </cell>
          <cell r="AG205">
            <v>10</v>
          </cell>
          <cell r="AH205">
            <v>0</v>
          </cell>
          <cell r="AI205">
            <v>1</v>
          </cell>
          <cell r="AJ205">
            <v>1</v>
          </cell>
          <cell r="AK205">
            <v>8</v>
          </cell>
          <cell r="AL205">
            <v>10</v>
          </cell>
        </row>
        <row r="206">
          <cell r="B206">
            <v>7753</v>
          </cell>
          <cell r="C206" t="str">
            <v>L2</v>
          </cell>
          <cell r="D206" t="str">
            <v>D.M. 270/2004</v>
          </cell>
          <cell r="E206" t="str">
            <v>SCIENZE E TECNOLOGIE PER I BENI CULTURALI (D.M.270/04)</v>
          </cell>
          <cell r="F206">
            <v>0</v>
          </cell>
          <cell r="G206">
            <v>1</v>
          </cell>
          <cell r="H206">
            <v>1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1</v>
          </cell>
          <cell r="Q206">
            <v>2</v>
          </cell>
          <cell r="R206">
            <v>1</v>
          </cell>
          <cell r="S206">
            <v>3</v>
          </cell>
          <cell r="T206">
            <v>2</v>
          </cell>
          <cell r="V206">
            <v>2</v>
          </cell>
          <cell r="W206">
            <v>2</v>
          </cell>
          <cell r="Z206">
            <v>0</v>
          </cell>
          <cell r="AA206">
            <v>5</v>
          </cell>
          <cell r="AB206">
            <v>1</v>
          </cell>
          <cell r="AC206">
            <v>0</v>
          </cell>
          <cell r="AD206">
            <v>1</v>
          </cell>
          <cell r="AE206">
            <v>1</v>
          </cell>
          <cell r="AF206">
            <v>0</v>
          </cell>
          <cell r="AG206">
            <v>1</v>
          </cell>
          <cell r="AH206">
            <v>1</v>
          </cell>
          <cell r="AI206">
            <v>0</v>
          </cell>
          <cell r="AJ206">
            <v>0</v>
          </cell>
          <cell r="AK206">
            <v>0</v>
          </cell>
          <cell r="AL206">
            <v>2</v>
          </cell>
        </row>
        <row r="207">
          <cell r="B207">
            <v>1061</v>
          </cell>
          <cell r="C207" t="str">
            <v>L2</v>
          </cell>
          <cell r="D207" t="str">
            <v>D.M. 509/1999</v>
          </cell>
          <cell r="E207" t="str">
            <v>SCIENZE GEOLOGICHE</v>
          </cell>
          <cell r="F207">
            <v>0</v>
          </cell>
          <cell r="G207">
            <v>0</v>
          </cell>
          <cell r="H207">
            <v>0</v>
          </cell>
          <cell r="I207">
            <v>5</v>
          </cell>
          <cell r="J207">
            <v>9</v>
          </cell>
          <cell r="K207">
            <v>14</v>
          </cell>
          <cell r="L207">
            <v>4</v>
          </cell>
          <cell r="M207">
            <v>6</v>
          </cell>
          <cell r="N207">
            <v>1</v>
          </cell>
          <cell r="O207">
            <v>3</v>
          </cell>
          <cell r="P207">
            <v>14</v>
          </cell>
          <cell r="T207">
            <v>1</v>
          </cell>
          <cell r="U207">
            <v>5</v>
          </cell>
          <cell r="V207">
            <v>6</v>
          </cell>
          <cell r="W207">
            <v>1</v>
          </cell>
          <cell r="Y207">
            <v>1</v>
          </cell>
          <cell r="Z207">
            <v>4</v>
          </cell>
          <cell r="AA207">
            <v>6</v>
          </cell>
          <cell r="AB207">
            <v>0</v>
          </cell>
          <cell r="AC207">
            <v>0</v>
          </cell>
          <cell r="AD207">
            <v>0</v>
          </cell>
          <cell r="AE207">
            <v>2</v>
          </cell>
          <cell r="AF207">
            <v>1</v>
          </cell>
          <cell r="AG207">
            <v>3</v>
          </cell>
          <cell r="AH207">
            <v>0</v>
          </cell>
          <cell r="AI207">
            <v>0</v>
          </cell>
          <cell r="AJ207">
            <v>2</v>
          </cell>
          <cell r="AK207">
            <v>1</v>
          </cell>
          <cell r="AL207">
            <v>3</v>
          </cell>
        </row>
        <row r="208">
          <cell r="B208">
            <v>7751</v>
          </cell>
          <cell r="C208" t="str">
            <v>L2</v>
          </cell>
          <cell r="D208" t="str">
            <v>D.M. 270/2004</v>
          </cell>
          <cell r="E208" t="str">
            <v>SCIENZE GEOLOGICHE (D.M.270/04)</v>
          </cell>
          <cell r="F208">
            <v>1</v>
          </cell>
          <cell r="G208">
            <v>0</v>
          </cell>
          <cell r="H208">
            <v>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</v>
          </cell>
          <cell r="T208">
            <v>1</v>
          </cell>
          <cell r="U208">
            <v>1</v>
          </cell>
          <cell r="V208">
            <v>2</v>
          </cell>
          <cell r="W208">
            <v>2</v>
          </cell>
          <cell r="Z208">
            <v>0</v>
          </cell>
          <cell r="AA208">
            <v>2</v>
          </cell>
          <cell r="AB208">
            <v>5</v>
          </cell>
          <cell r="AC208">
            <v>0</v>
          </cell>
          <cell r="AD208">
            <v>5</v>
          </cell>
          <cell r="AE208">
            <v>3</v>
          </cell>
          <cell r="AF208">
            <v>4</v>
          </cell>
          <cell r="AG208">
            <v>7</v>
          </cell>
          <cell r="AH208">
            <v>1</v>
          </cell>
          <cell r="AI208">
            <v>6</v>
          </cell>
          <cell r="AJ208">
            <v>0</v>
          </cell>
          <cell r="AK208">
            <v>0</v>
          </cell>
          <cell r="AL208">
            <v>12</v>
          </cell>
        </row>
        <row r="209">
          <cell r="B209">
            <v>8742</v>
          </cell>
          <cell r="C209" t="str">
            <v>LM</v>
          </cell>
          <cell r="D209" t="str">
            <v>D.M. 270/2004</v>
          </cell>
          <cell r="E209" t="str">
            <v>SCIENZA PER LA DIAGNOSTICA E CONSERVAZIONE DEI BENI CULTURALI (D.M.270/04)</v>
          </cell>
          <cell r="F209">
            <v>3</v>
          </cell>
          <cell r="G209">
            <v>0</v>
          </cell>
          <cell r="H209">
            <v>3</v>
          </cell>
          <cell r="I209">
            <v>2</v>
          </cell>
          <cell r="J209">
            <v>0</v>
          </cell>
          <cell r="K209">
            <v>2</v>
          </cell>
          <cell r="L209">
            <v>2</v>
          </cell>
          <cell r="M209">
            <v>0</v>
          </cell>
          <cell r="N209">
            <v>0</v>
          </cell>
          <cell r="O209">
            <v>0</v>
          </cell>
          <cell r="P209">
            <v>5</v>
          </cell>
          <cell r="Q209">
            <v>1</v>
          </cell>
          <cell r="R209">
            <v>1</v>
          </cell>
          <cell r="S209">
            <v>2</v>
          </cell>
          <cell r="T209">
            <v>7</v>
          </cell>
          <cell r="U209">
            <v>1</v>
          </cell>
          <cell r="V209">
            <v>8</v>
          </cell>
          <cell r="W209">
            <v>7</v>
          </cell>
          <cell r="X209">
            <v>1</v>
          </cell>
          <cell r="Z209">
            <v>0</v>
          </cell>
          <cell r="AA209">
            <v>10</v>
          </cell>
          <cell r="AB209">
            <v>0</v>
          </cell>
          <cell r="AC209">
            <v>1</v>
          </cell>
          <cell r="AD209">
            <v>1</v>
          </cell>
          <cell r="AE209">
            <v>4</v>
          </cell>
          <cell r="AF209">
            <v>2</v>
          </cell>
          <cell r="AG209">
            <v>6</v>
          </cell>
          <cell r="AH209">
            <v>5</v>
          </cell>
          <cell r="AI209">
            <v>1</v>
          </cell>
          <cell r="AJ209">
            <v>0</v>
          </cell>
          <cell r="AK209">
            <v>0</v>
          </cell>
          <cell r="AL209">
            <v>7</v>
          </cell>
        </row>
        <row r="210">
          <cell r="B210">
            <v>8751</v>
          </cell>
          <cell r="C210" t="str">
            <v>LM</v>
          </cell>
          <cell r="D210" t="str">
            <v>D.M. 270/2004</v>
          </cell>
          <cell r="E210" t="str">
            <v>SCIENZE GEOLOGICHE E GEOFISICHE (D.M.270/04)</v>
          </cell>
          <cell r="F210">
            <v>2</v>
          </cell>
          <cell r="G210">
            <v>2</v>
          </cell>
          <cell r="H210">
            <v>4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4</v>
          </cell>
          <cell r="Q210">
            <v>2</v>
          </cell>
          <cell r="R210">
            <v>6</v>
          </cell>
          <cell r="S210">
            <v>8</v>
          </cell>
          <cell r="T210">
            <v>3</v>
          </cell>
          <cell r="U210">
            <v>3</v>
          </cell>
          <cell r="V210">
            <v>6</v>
          </cell>
          <cell r="W210">
            <v>6</v>
          </cell>
          <cell r="Z210">
            <v>0</v>
          </cell>
          <cell r="AA210">
            <v>14</v>
          </cell>
          <cell r="AB210">
            <v>1</v>
          </cell>
          <cell r="AC210">
            <v>3</v>
          </cell>
          <cell r="AD210">
            <v>4</v>
          </cell>
          <cell r="AE210">
            <v>3</v>
          </cell>
          <cell r="AF210">
            <v>0</v>
          </cell>
          <cell r="AG210">
            <v>3</v>
          </cell>
          <cell r="AH210">
            <v>2</v>
          </cell>
          <cell r="AI210">
            <v>1</v>
          </cell>
          <cell r="AJ210">
            <v>0</v>
          </cell>
          <cell r="AK210">
            <v>0</v>
          </cell>
          <cell r="AL210">
            <v>7</v>
          </cell>
        </row>
        <row r="211">
          <cell r="B211">
            <v>5048</v>
          </cell>
          <cell r="C211" t="str">
            <v>LS</v>
          </cell>
          <cell r="D211" t="str">
            <v>D.M. 509/1999</v>
          </cell>
          <cell r="E211" t="str">
            <v>SCIENZA E TECNOLOGIE PER L'AMBIENTE E IL TERRITORIO</v>
          </cell>
          <cell r="F211">
            <v>4</v>
          </cell>
          <cell r="G211">
            <v>0</v>
          </cell>
          <cell r="H211">
            <v>4</v>
          </cell>
          <cell r="I211">
            <v>3</v>
          </cell>
          <cell r="J211">
            <v>0</v>
          </cell>
          <cell r="K211">
            <v>3</v>
          </cell>
          <cell r="L211">
            <v>3</v>
          </cell>
          <cell r="M211">
            <v>0</v>
          </cell>
          <cell r="N211">
            <v>0</v>
          </cell>
          <cell r="O211">
            <v>0</v>
          </cell>
          <cell r="P211">
            <v>7</v>
          </cell>
          <cell r="T211">
            <v>1</v>
          </cell>
          <cell r="V211">
            <v>1</v>
          </cell>
          <cell r="W211">
            <v>1</v>
          </cell>
          <cell r="Z211">
            <v>0</v>
          </cell>
          <cell r="AA211">
            <v>1</v>
          </cell>
          <cell r="AB211">
            <v>0</v>
          </cell>
          <cell r="AC211">
            <v>0</v>
          </cell>
          <cell r="AD211">
            <v>0</v>
          </cell>
          <cell r="AE211">
            <v>1</v>
          </cell>
          <cell r="AF211">
            <v>0</v>
          </cell>
          <cell r="AG211">
            <v>1</v>
          </cell>
          <cell r="AH211">
            <v>0</v>
          </cell>
          <cell r="AI211">
            <v>1</v>
          </cell>
          <cell r="AJ211">
            <v>0</v>
          </cell>
          <cell r="AK211">
            <v>0</v>
          </cell>
          <cell r="AL211">
            <v>1</v>
          </cell>
        </row>
        <row r="212">
          <cell r="B212">
            <v>5049</v>
          </cell>
          <cell r="C212" t="str">
            <v>LS</v>
          </cell>
          <cell r="D212" t="str">
            <v>D.M. 509/1999</v>
          </cell>
          <cell r="E212" t="str">
            <v>SCIENZE GEOLOGICHE</v>
          </cell>
          <cell r="F212">
            <v>1</v>
          </cell>
          <cell r="G212">
            <v>1</v>
          </cell>
          <cell r="H212">
            <v>2</v>
          </cell>
          <cell r="I212">
            <v>7</v>
          </cell>
          <cell r="J212">
            <v>7</v>
          </cell>
          <cell r="K212">
            <v>14</v>
          </cell>
          <cell r="L212">
            <v>10</v>
          </cell>
          <cell r="M212">
            <v>1</v>
          </cell>
          <cell r="N212">
            <v>2</v>
          </cell>
          <cell r="O212">
            <v>1</v>
          </cell>
          <cell r="P212">
            <v>16</v>
          </cell>
          <cell r="T212">
            <v>2</v>
          </cell>
          <cell r="U212">
            <v>4</v>
          </cell>
          <cell r="V212">
            <v>6</v>
          </cell>
          <cell r="W212">
            <v>4</v>
          </cell>
          <cell r="X212">
            <v>1</v>
          </cell>
          <cell r="Y212">
            <v>1</v>
          </cell>
          <cell r="Z212">
            <v>0</v>
          </cell>
          <cell r="AA212">
            <v>6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1</v>
          </cell>
          <cell r="AG212">
            <v>1</v>
          </cell>
          <cell r="AH212">
            <v>0</v>
          </cell>
          <cell r="AI212">
            <v>1</v>
          </cell>
          <cell r="AJ212">
            <v>0</v>
          </cell>
          <cell r="AK212">
            <v>0</v>
          </cell>
          <cell r="AL212">
            <v>1</v>
          </cell>
        </row>
        <row r="213">
          <cell r="B213">
            <v>21</v>
          </cell>
          <cell r="C213" t="str">
            <v>L1</v>
          </cell>
          <cell r="D213" t="str">
            <v>Ante Riforma</v>
          </cell>
          <cell r="E213" t="str">
            <v>ECONOMIA E COMMERCIO</v>
          </cell>
          <cell r="F213">
            <v>0</v>
          </cell>
          <cell r="G213">
            <v>0</v>
          </cell>
          <cell r="H213">
            <v>0</v>
          </cell>
          <cell r="I213">
            <v>23</v>
          </cell>
          <cell r="J213">
            <v>14</v>
          </cell>
          <cell r="K213">
            <v>37</v>
          </cell>
          <cell r="L213">
            <v>0</v>
          </cell>
          <cell r="M213">
            <v>0</v>
          </cell>
          <cell r="N213">
            <v>0</v>
          </cell>
          <cell r="O213">
            <v>37</v>
          </cell>
          <cell r="P213">
            <v>37</v>
          </cell>
          <cell r="T213">
            <v>22</v>
          </cell>
          <cell r="U213">
            <v>12</v>
          </cell>
          <cell r="V213">
            <v>34</v>
          </cell>
          <cell r="Z213">
            <v>34</v>
          </cell>
          <cell r="AA213">
            <v>34</v>
          </cell>
          <cell r="AB213">
            <v>0</v>
          </cell>
          <cell r="AC213">
            <v>0</v>
          </cell>
          <cell r="AD213">
            <v>0</v>
          </cell>
          <cell r="AE213">
            <v>6</v>
          </cell>
          <cell r="AF213">
            <v>7</v>
          </cell>
          <cell r="AG213">
            <v>13</v>
          </cell>
          <cell r="AH213">
            <v>0</v>
          </cell>
          <cell r="AI213">
            <v>0</v>
          </cell>
          <cell r="AJ213">
            <v>0</v>
          </cell>
          <cell r="AK213">
            <v>13</v>
          </cell>
          <cell r="AL213">
            <v>13</v>
          </cell>
        </row>
        <row r="214">
          <cell r="B214">
            <v>23</v>
          </cell>
          <cell r="C214" t="str">
            <v>L1</v>
          </cell>
          <cell r="D214" t="str">
            <v>Ante Riforma</v>
          </cell>
          <cell r="E214" t="str">
            <v>SCIENZE STATISTICHE ED ECONOMICHE</v>
          </cell>
          <cell r="F214">
            <v>0</v>
          </cell>
          <cell r="G214">
            <v>0</v>
          </cell>
          <cell r="H214">
            <v>0</v>
          </cell>
          <cell r="I214">
            <v>4</v>
          </cell>
          <cell r="J214">
            <v>0</v>
          </cell>
          <cell r="K214">
            <v>4</v>
          </cell>
          <cell r="L214">
            <v>0</v>
          </cell>
          <cell r="M214">
            <v>0</v>
          </cell>
          <cell r="N214">
            <v>0</v>
          </cell>
          <cell r="O214">
            <v>4</v>
          </cell>
          <cell r="P214">
            <v>4</v>
          </cell>
          <cell r="T214">
            <v>2</v>
          </cell>
          <cell r="V214">
            <v>2</v>
          </cell>
          <cell r="Z214">
            <v>2</v>
          </cell>
          <cell r="AA214">
            <v>2</v>
          </cell>
          <cell r="AB214">
            <v>0</v>
          </cell>
          <cell r="AC214">
            <v>0</v>
          </cell>
          <cell r="AD214">
            <v>0</v>
          </cell>
          <cell r="AE214">
            <v>1</v>
          </cell>
          <cell r="AF214">
            <v>0</v>
          </cell>
          <cell r="AG214">
            <v>1</v>
          </cell>
          <cell r="AH214">
            <v>0</v>
          </cell>
          <cell r="AI214">
            <v>0</v>
          </cell>
          <cell r="AJ214">
            <v>0</v>
          </cell>
          <cell r="AK214">
            <v>1</v>
          </cell>
          <cell r="AL214">
            <v>1</v>
          </cell>
        </row>
        <row r="215">
          <cell r="B215">
            <v>1012</v>
          </cell>
          <cell r="C215" t="str">
            <v>L2</v>
          </cell>
          <cell r="D215" t="str">
            <v>D.M. 509/1999</v>
          </cell>
          <cell r="E215" t="str">
            <v>ECONOMIA E COMMERCIO</v>
          </cell>
          <cell r="F215">
            <v>43</v>
          </cell>
          <cell r="G215">
            <v>41</v>
          </cell>
          <cell r="H215">
            <v>84</v>
          </cell>
          <cell r="I215">
            <v>88</v>
          </cell>
          <cell r="J215">
            <v>71</v>
          </cell>
          <cell r="K215">
            <v>159</v>
          </cell>
          <cell r="L215">
            <v>65</v>
          </cell>
          <cell r="M215">
            <v>31</v>
          </cell>
          <cell r="N215">
            <v>25</v>
          </cell>
          <cell r="O215">
            <v>38</v>
          </cell>
          <cell r="P215">
            <v>243</v>
          </cell>
          <cell r="Q215">
            <v>18</v>
          </cell>
          <cell r="R215">
            <v>7</v>
          </cell>
          <cell r="S215">
            <v>25</v>
          </cell>
          <cell r="T215">
            <v>72</v>
          </cell>
          <cell r="U215">
            <v>67</v>
          </cell>
          <cell r="V215">
            <v>139</v>
          </cell>
          <cell r="W215">
            <v>41</v>
          </cell>
          <cell r="X215">
            <v>24</v>
          </cell>
          <cell r="Y215">
            <v>28</v>
          </cell>
          <cell r="Z215">
            <v>46</v>
          </cell>
          <cell r="AA215">
            <v>164</v>
          </cell>
          <cell r="AB215">
            <v>0</v>
          </cell>
          <cell r="AC215">
            <v>0</v>
          </cell>
          <cell r="AD215">
            <v>0</v>
          </cell>
          <cell r="AE215">
            <v>52</v>
          </cell>
          <cell r="AF215">
            <v>50</v>
          </cell>
          <cell r="AG215">
            <v>102</v>
          </cell>
          <cell r="AH215">
            <v>17</v>
          </cell>
          <cell r="AI215">
            <v>25</v>
          </cell>
          <cell r="AJ215">
            <v>18</v>
          </cell>
          <cell r="AK215">
            <v>42</v>
          </cell>
          <cell r="AL215">
            <v>102</v>
          </cell>
        </row>
        <row r="216">
          <cell r="B216">
            <v>7054</v>
          </cell>
          <cell r="C216" t="str">
            <v>L2</v>
          </cell>
          <cell r="D216" t="str">
            <v>D.M. 270/2004</v>
          </cell>
          <cell r="E216" t="str">
            <v>ECONOMIA E COMMERCIO (D.M.270/04)</v>
          </cell>
          <cell r="Q216">
            <v>26</v>
          </cell>
          <cell r="R216">
            <v>15</v>
          </cell>
          <cell r="S216">
            <v>41</v>
          </cell>
          <cell r="Z216">
            <v>0</v>
          </cell>
          <cell r="AA216">
            <v>41</v>
          </cell>
          <cell r="AB216">
            <v>32</v>
          </cell>
          <cell r="AC216">
            <v>23</v>
          </cell>
          <cell r="AD216">
            <v>55</v>
          </cell>
          <cell r="AE216">
            <v>12</v>
          </cell>
          <cell r="AF216">
            <v>21</v>
          </cell>
          <cell r="AG216">
            <v>33</v>
          </cell>
          <cell r="AH216">
            <v>33</v>
          </cell>
          <cell r="AI216">
            <v>0</v>
          </cell>
          <cell r="AJ216">
            <v>0</v>
          </cell>
          <cell r="AK216">
            <v>0</v>
          </cell>
          <cell r="AL216">
            <v>88</v>
          </cell>
        </row>
        <row r="217">
          <cell r="B217">
            <v>7055</v>
          </cell>
          <cell r="C217" t="str">
            <v>L2</v>
          </cell>
          <cell r="D217" t="str">
            <v>D.M. 270/2004</v>
          </cell>
          <cell r="E217" t="str">
            <v>SCIENZE STATISTICHE (D.M.270/04)</v>
          </cell>
          <cell r="Q217">
            <v>4</v>
          </cell>
          <cell r="R217">
            <v>5</v>
          </cell>
          <cell r="S217">
            <v>9</v>
          </cell>
          <cell r="Z217">
            <v>0</v>
          </cell>
          <cell r="AA217">
            <v>9</v>
          </cell>
          <cell r="AB217">
            <v>4</v>
          </cell>
          <cell r="AC217">
            <v>5</v>
          </cell>
          <cell r="AD217">
            <v>9</v>
          </cell>
          <cell r="AE217">
            <v>0</v>
          </cell>
          <cell r="AF217">
            <v>1</v>
          </cell>
          <cell r="AG217">
            <v>1</v>
          </cell>
          <cell r="AH217">
            <v>1</v>
          </cell>
          <cell r="AI217">
            <v>0</v>
          </cell>
          <cell r="AJ217">
            <v>0</v>
          </cell>
          <cell r="AK217">
            <v>0</v>
          </cell>
          <cell r="AL217">
            <v>10</v>
          </cell>
        </row>
        <row r="218">
          <cell r="B218">
            <v>1014</v>
          </cell>
          <cell r="C218" t="str">
            <v>L2</v>
          </cell>
          <cell r="D218" t="str">
            <v>D.M. 509/1999</v>
          </cell>
          <cell r="E218" t="str">
            <v>SCIENZE STATISTICHE ED ECONOMICHE</v>
          </cell>
          <cell r="F218">
            <v>1</v>
          </cell>
          <cell r="G218">
            <v>2</v>
          </cell>
          <cell r="H218">
            <v>3</v>
          </cell>
          <cell r="I218">
            <v>1</v>
          </cell>
          <cell r="J218">
            <v>3</v>
          </cell>
          <cell r="K218">
            <v>4</v>
          </cell>
          <cell r="L218">
            <v>1</v>
          </cell>
          <cell r="M218">
            <v>3</v>
          </cell>
          <cell r="N218">
            <v>0</v>
          </cell>
          <cell r="O218">
            <v>0</v>
          </cell>
          <cell r="P218">
            <v>7</v>
          </cell>
          <cell r="Q218">
            <v>2</v>
          </cell>
          <cell r="R218">
            <v>2</v>
          </cell>
          <cell r="S218">
            <v>4</v>
          </cell>
          <cell r="T218">
            <v>3</v>
          </cell>
          <cell r="U218">
            <v>3</v>
          </cell>
          <cell r="V218">
            <v>6</v>
          </cell>
          <cell r="W218">
            <v>1</v>
          </cell>
          <cell r="X218">
            <v>1</v>
          </cell>
          <cell r="Y218">
            <v>1</v>
          </cell>
          <cell r="Z218">
            <v>3</v>
          </cell>
          <cell r="AA218">
            <v>10</v>
          </cell>
          <cell r="AB218">
            <v>0</v>
          </cell>
          <cell r="AC218">
            <v>0</v>
          </cell>
          <cell r="AD218">
            <v>0</v>
          </cell>
          <cell r="AE218">
            <v>3</v>
          </cell>
          <cell r="AF218">
            <v>3</v>
          </cell>
          <cell r="AG218">
            <v>6</v>
          </cell>
          <cell r="AH218">
            <v>4</v>
          </cell>
          <cell r="AI218">
            <v>2</v>
          </cell>
          <cell r="AJ218">
            <v>0</v>
          </cell>
          <cell r="AK218">
            <v>0</v>
          </cell>
          <cell r="AL218">
            <v>6</v>
          </cell>
        </row>
        <row r="219">
          <cell r="B219">
            <v>8052</v>
          </cell>
          <cell r="C219" t="str">
            <v>LM</v>
          </cell>
          <cell r="D219" t="str">
            <v>D.M. 270/2004</v>
          </cell>
          <cell r="E219" t="str">
            <v>ECONOMIA E COMMERCIO INTERNAZIONALE (D.M.270/04)</v>
          </cell>
          <cell r="F219">
            <v>1</v>
          </cell>
          <cell r="G219">
            <v>5</v>
          </cell>
          <cell r="H219">
            <v>6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6</v>
          </cell>
          <cell r="Q219">
            <v>5</v>
          </cell>
          <cell r="R219">
            <v>4</v>
          </cell>
          <cell r="S219">
            <v>9</v>
          </cell>
          <cell r="U219">
            <v>1</v>
          </cell>
          <cell r="V219">
            <v>1</v>
          </cell>
          <cell r="W219">
            <v>1</v>
          </cell>
          <cell r="Z219">
            <v>0</v>
          </cell>
          <cell r="AA219">
            <v>10</v>
          </cell>
          <cell r="AB219">
            <v>1</v>
          </cell>
          <cell r="AC219">
            <v>1</v>
          </cell>
          <cell r="AD219">
            <v>2</v>
          </cell>
          <cell r="AE219">
            <v>3</v>
          </cell>
          <cell r="AF219">
            <v>0</v>
          </cell>
          <cell r="AG219">
            <v>3</v>
          </cell>
          <cell r="AH219">
            <v>3</v>
          </cell>
          <cell r="AI219">
            <v>0</v>
          </cell>
          <cell r="AJ219">
            <v>0</v>
          </cell>
          <cell r="AK219">
            <v>0</v>
          </cell>
          <cell r="AL219">
            <v>5</v>
          </cell>
        </row>
        <row r="220">
          <cell r="B220">
            <v>8054</v>
          </cell>
          <cell r="C220" t="str">
            <v>LM</v>
          </cell>
          <cell r="D220" t="str">
            <v>D.M. 270/2004</v>
          </cell>
          <cell r="E220" t="str">
            <v>ECONOMIA E GESTIONE DELLE AZIENDE E DEI SISTEMI TURISTICI</v>
          </cell>
          <cell r="F220">
            <v>11</v>
          </cell>
          <cell r="G220">
            <v>5</v>
          </cell>
          <cell r="H220">
            <v>16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16</v>
          </cell>
          <cell r="Q220">
            <v>17</v>
          </cell>
          <cell r="R220">
            <v>8</v>
          </cell>
          <cell r="S220">
            <v>25</v>
          </cell>
          <cell r="T220">
            <v>1</v>
          </cell>
          <cell r="U220">
            <v>1</v>
          </cell>
          <cell r="V220">
            <v>2</v>
          </cell>
          <cell r="W220">
            <v>2</v>
          </cell>
          <cell r="Z220">
            <v>0</v>
          </cell>
          <cell r="AA220">
            <v>27</v>
          </cell>
          <cell r="AB220">
            <v>8</v>
          </cell>
          <cell r="AC220">
            <v>8</v>
          </cell>
          <cell r="AD220">
            <v>16</v>
          </cell>
          <cell r="AE220">
            <v>4</v>
          </cell>
          <cell r="AF220">
            <v>4</v>
          </cell>
          <cell r="AG220">
            <v>8</v>
          </cell>
          <cell r="AH220">
            <v>8</v>
          </cell>
          <cell r="AI220">
            <v>0</v>
          </cell>
          <cell r="AJ220">
            <v>0</v>
          </cell>
          <cell r="AK220">
            <v>0</v>
          </cell>
          <cell r="AL220">
            <v>24</v>
          </cell>
        </row>
        <row r="221">
          <cell r="B221">
            <v>8057</v>
          </cell>
          <cell r="C221" t="str">
            <v>LM</v>
          </cell>
          <cell r="D221" t="str">
            <v>D.M. 270/2004</v>
          </cell>
          <cell r="E221" t="str">
            <v>STATISTICA PER LE DECISIONI FINANZIARIE E ATTUARIALI (D.M.270/04)</v>
          </cell>
          <cell r="F221">
            <v>4</v>
          </cell>
          <cell r="G221">
            <v>2</v>
          </cell>
          <cell r="H221">
            <v>6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6</v>
          </cell>
          <cell r="Q221">
            <v>10</v>
          </cell>
          <cell r="R221">
            <v>3</v>
          </cell>
          <cell r="S221">
            <v>13</v>
          </cell>
          <cell r="T221">
            <v>1</v>
          </cell>
          <cell r="U221">
            <v>1</v>
          </cell>
          <cell r="V221">
            <v>2</v>
          </cell>
          <cell r="W221">
            <v>2</v>
          </cell>
          <cell r="Z221">
            <v>0</v>
          </cell>
          <cell r="AA221">
            <v>15</v>
          </cell>
          <cell r="AB221">
            <v>1</v>
          </cell>
          <cell r="AC221">
            <v>5</v>
          </cell>
          <cell r="AD221">
            <v>6</v>
          </cell>
          <cell r="AE221">
            <v>4</v>
          </cell>
          <cell r="AF221">
            <v>3</v>
          </cell>
          <cell r="AG221">
            <v>7</v>
          </cell>
          <cell r="AH221">
            <v>7</v>
          </cell>
          <cell r="AI221">
            <v>0</v>
          </cell>
          <cell r="AJ221">
            <v>0</v>
          </cell>
          <cell r="AK221">
            <v>0</v>
          </cell>
          <cell r="AL221">
            <v>13</v>
          </cell>
        </row>
        <row r="222">
          <cell r="B222">
            <v>12</v>
          </cell>
          <cell r="C222" t="str">
            <v>L1</v>
          </cell>
          <cell r="D222" t="str">
            <v>Ante Riforma</v>
          </cell>
          <cell r="E222" t="str">
            <v>SCIENZE POLITICHE</v>
          </cell>
          <cell r="F222">
            <v>0</v>
          </cell>
          <cell r="G222">
            <v>0</v>
          </cell>
          <cell r="H222">
            <v>0</v>
          </cell>
          <cell r="I222">
            <v>15</v>
          </cell>
          <cell r="J222">
            <v>11</v>
          </cell>
          <cell r="K222">
            <v>26</v>
          </cell>
          <cell r="L222">
            <v>0</v>
          </cell>
          <cell r="M222">
            <v>1</v>
          </cell>
          <cell r="N222">
            <v>0</v>
          </cell>
          <cell r="O222">
            <v>25</v>
          </cell>
          <cell r="P222">
            <v>26</v>
          </cell>
          <cell r="T222">
            <v>11</v>
          </cell>
          <cell r="U222">
            <v>14</v>
          </cell>
          <cell r="V222">
            <v>25</v>
          </cell>
          <cell r="Z222">
            <v>25</v>
          </cell>
          <cell r="AA222">
            <v>25</v>
          </cell>
          <cell r="AB222">
            <v>0</v>
          </cell>
          <cell r="AC222">
            <v>0</v>
          </cell>
          <cell r="AD222">
            <v>0</v>
          </cell>
          <cell r="AE222">
            <v>11</v>
          </cell>
          <cell r="AF222">
            <v>9</v>
          </cell>
          <cell r="AG222">
            <v>20</v>
          </cell>
          <cell r="AH222">
            <v>0</v>
          </cell>
          <cell r="AI222">
            <v>0</v>
          </cell>
          <cell r="AJ222">
            <v>0</v>
          </cell>
          <cell r="AK222">
            <v>20</v>
          </cell>
          <cell r="AL222">
            <v>20</v>
          </cell>
        </row>
        <row r="223">
          <cell r="B223">
            <v>1064</v>
          </cell>
          <cell r="C223" t="str">
            <v>L2</v>
          </cell>
          <cell r="D223" t="str">
            <v>D.M. 509/1999</v>
          </cell>
          <cell r="E223" t="str">
            <v>OPERATORI DEI SERVIZI SOCIALI</v>
          </cell>
          <cell r="F223">
            <v>9</v>
          </cell>
          <cell r="G223">
            <v>0</v>
          </cell>
          <cell r="H223">
            <v>9</v>
          </cell>
          <cell r="I223">
            <v>63</v>
          </cell>
          <cell r="J223">
            <v>6</v>
          </cell>
          <cell r="K223">
            <v>69</v>
          </cell>
          <cell r="L223">
            <v>19</v>
          </cell>
          <cell r="M223">
            <v>21</v>
          </cell>
          <cell r="N223">
            <v>13</v>
          </cell>
          <cell r="O223">
            <v>16</v>
          </cell>
          <cell r="P223">
            <v>78</v>
          </cell>
          <cell r="T223">
            <v>51</v>
          </cell>
          <cell r="U223">
            <v>1</v>
          </cell>
          <cell r="V223">
            <v>52</v>
          </cell>
          <cell r="W223">
            <v>10</v>
          </cell>
          <cell r="X223">
            <v>13</v>
          </cell>
          <cell r="Y223">
            <v>8</v>
          </cell>
          <cell r="Z223">
            <v>21</v>
          </cell>
          <cell r="AA223">
            <v>52</v>
          </cell>
          <cell r="AB223">
            <v>0</v>
          </cell>
          <cell r="AC223">
            <v>0</v>
          </cell>
          <cell r="AD223">
            <v>0</v>
          </cell>
          <cell r="AE223">
            <v>18</v>
          </cell>
          <cell r="AF223">
            <v>4</v>
          </cell>
          <cell r="AG223">
            <v>22</v>
          </cell>
          <cell r="AH223">
            <v>0</v>
          </cell>
          <cell r="AI223">
            <v>5</v>
          </cell>
          <cell r="AJ223">
            <v>7</v>
          </cell>
          <cell r="AK223">
            <v>10</v>
          </cell>
          <cell r="AL223">
            <v>22</v>
          </cell>
        </row>
        <row r="224">
          <cell r="B224">
            <v>1065</v>
          </cell>
          <cell r="C224" t="str">
            <v>L2</v>
          </cell>
          <cell r="D224" t="str">
            <v>D.M. 509/1999</v>
          </cell>
          <cell r="E224" t="str">
            <v>OPERATORI DELLE AMMINISTRAZIONI PUBBLICHE E PRIVATE</v>
          </cell>
          <cell r="F224">
            <v>1</v>
          </cell>
          <cell r="G224">
            <v>1</v>
          </cell>
          <cell r="H224">
            <v>2</v>
          </cell>
          <cell r="I224">
            <v>19</v>
          </cell>
          <cell r="J224">
            <v>17</v>
          </cell>
          <cell r="K224">
            <v>36</v>
          </cell>
          <cell r="L224">
            <v>14</v>
          </cell>
          <cell r="M224">
            <v>11</v>
          </cell>
          <cell r="N224">
            <v>2</v>
          </cell>
          <cell r="O224">
            <v>9</v>
          </cell>
          <cell r="P224">
            <v>38</v>
          </cell>
          <cell r="T224">
            <v>10</v>
          </cell>
          <cell r="U224">
            <v>20</v>
          </cell>
          <cell r="V224">
            <v>30</v>
          </cell>
          <cell r="W224">
            <v>3</v>
          </cell>
          <cell r="X224">
            <v>7</v>
          </cell>
          <cell r="Y224">
            <v>4</v>
          </cell>
          <cell r="Z224">
            <v>16</v>
          </cell>
          <cell r="AA224">
            <v>30</v>
          </cell>
          <cell r="AB224">
            <v>0</v>
          </cell>
          <cell r="AC224">
            <v>0</v>
          </cell>
          <cell r="AD224">
            <v>0</v>
          </cell>
          <cell r="AE224">
            <v>7</v>
          </cell>
          <cell r="AF224">
            <v>19</v>
          </cell>
          <cell r="AG224">
            <v>26</v>
          </cell>
          <cell r="AH224">
            <v>0</v>
          </cell>
          <cell r="AI224">
            <v>6</v>
          </cell>
          <cell r="AJ224">
            <v>8</v>
          </cell>
          <cell r="AK224">
            <v>12</v>
          </cell>
          <cell r="AL224">
            <v>26</v>
          </cell>
        </row>
        <row r="225">
          <cell r="B225">
            <v>7924</v>
          </cell>
          <cell r="C225" t="str">
            <v>L2</v>
          </cell>
          <cell r="D225" t="str">
            <v>D.M. 270/2004</v>
          </cell>
          <cell r="E225" t="str">
            <v>SCIENZE DEL SERVIZIO SOCIALE (D.M.270/04)</v>
          </cell>
          <cell r="F225">
            <v>8</v>
          </cell>
          <cell r="G225">
            <v>1</v>
          </cell>
          <cell r="H225">
            <v>9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9</v>
          </cell>
          <cell r="Q225">
            <v>29</v>
          </cell>
          <cell r="R225">
            <v>3</v>
          </cell>
          <cell r="S225">
            <v>32</v>
          </cell>
          <cell r="T225">
            <v>36</v>
          </cell>
          <cell r="U225">
            <v>8</v>
          </cell>
          <cell r="V225">
            <v>44</v>
          </cell>
          <cell r="W225">
            <v>44</v>
          </cell>
          <cell r="Z225">
            <v>0</v>
          </cell>
          <cell r="AA225">
            <v>76</v>
          </cell>
          <cell r="AB225">
            <v>45</v>
          </cell>
          <cell r="AC225">
            <v>5</v>
          </cell>
          <cell r="AD225">
            <v>50</v>
          </cell>
          <cell r="AE225">
            <v>108</v>
          </cell>
          <cell r="AF225">
            <v>5</v>
          </cell>
          <cell r="AG225">
            <v>113</v>
          </cell>
          <cell r="AH225">
            <v>83</v>
          </cell>
          <cell r="AI225">
            <v>30</v>
          </cell>
          <cell r="AJ225">
            <v>0</v>
          </cell>
          <cell r="AK225">
            <v>0</v>
          </cell>
          <cell r="AL225">
            <v>163</v>
          </cell>
        </row>
        <row r="226">
          <cell r="B226">
            <v>7922</v>
          </cell>
          <cell r="C226" t="str">
            <v>L2</v>
          </cell>
          <cell r="D226" t="str">
            <v>D.M. 270/2004</v>
          </cell>
          <cell r="E226" t="str">
            <v>SCIENZE DELLA AMMINISTRAZIONE PUBBLICA E PRIVATA (D.M.270/04)</v>
          </cell>
          <cell r="F226">
            <v>2</v>
          </cell>
          <cell r="G226">
            <v>1</v>
          </cell>
          <cell r="H226">
            <v>3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3</v>
          </cell>
          <cell r="Q226">
            <v>7</v>
          </cell>
          <cell r="R226">
            <v>4</v>
          </cell>
          <cell r="S226">
            <v>11</v>
          </cell>
          <cell r="T226">
            <v>7</v>
          </cell>
          <cell r="U226">
            <v>5</v>
          </cell>
          <cell r="V226">
            <v>12</v>
          </cell>
          <cell r="W226">
            <v>12</v>
          </cell>
          <cell r="Z226">
            <v>0</v>
          </cell>
          <cell r="AA226">
            <v>23</v>
          </cell>
          <cell r="AB226">
            <v>5</v>
          </cell>
          <cell r="AC226">
            <v>8</v>
          </cell>
          <cell r="AD226">
            <v>13</v>
          </cell>
          <cell r="AE226">
            <v>14</v>
          </cell>
          <cell r="AF226">
            <v>14</v>
          </cell>
          <cell r="AG226">
            <v>28</v>
          </cell>
          <cell r="AH226">
            <v>17</v>
          </cell>
          <cell r="AI226">
            <v>11</v>
          </cell>
          <cell r="AJ226">
            <v>0</v>
          </cell>
          <cell r="AK226">
            <v>0</v>
          </cell>
          <cell r="AL226">
            <v>41</v>
          </cell>
        </row>
        <row r="227">
          <cell r="B227">
            <v>1067</v>
          </cell>
          <cell r="C227" t="str">
            <v>L2</v>
          </cell>
          <cell r="D227" t="str">
            <v>D.M. 509/1999</v>
          </cell>
          <cell r="E227" t="str">
            <v>SCIENZE POLITICHE E SOCIALI</v>
          </cell>
          <cell r="F227">
            <v>0</v>
          </cell>
          <cell r="G227">
            <v>0</v>
          </cell>
          <cell r="H227">
            <v>0</v>
          </cell>
          <cell r="I227">
            <v>3</v>
          </cell>
          <cell r="J227">
            <v>6</v>
          </cell>
          <cell r="K227">
            <v>9</v>
          </cell>
          <cell r="L227">
            <v>2</v>
          </cell>
          <cell r="M227">
            <v>3</v>
          </cell>
          <cell r="N227">
            <v>2</v>
          </cell>
          <cell r="O227">
            <v>2</v>
          </cell>
          <cell r="P227">
            <v>9</v>
          </cell>
          <cell r="T227">
            <v>8</v>
          </cell>
          <cell r="U227">
            <v>3</v>
          </cell>
          <cell r="V227">
            <v>11</v>
          </cell>
          <cell r="X227">
            <v>2</v>
          </cell>
          <cell r="Y227">
            <v>3</v>
          </cell>
          <cell r="Z227">
            <v>6</v>
          </cell>
          <cell r="AA227">
            <v>11</v>
          </cell>
          <cell r="AB227">
            <v>0</v>
          </cell>
          <cell r="AC227">
            <v>0</v>
          </cell>
          <cell r="AD227">
            <v>0</v>
          </cell>
          <cell r="AE227">
            <v>4</v>
          </cell>
          <cell r="AF227">
            <v>4</v>
          </cell>
          <cell r="AG227">
            <v>8</v>
          </cell>
          <cell r="AH227">
            <v>0</v>
          </cell>
          <cell r="AI227">
            <v>2</v>
          </cell>
          <cell r="AJ227">
            <v>3</v>
          </cell>
          <cell r="AK227">
            <v>3</v>
          </cell>
          <cell r="AL227">
            <v>8</v>
          </cell>
        </row>
        <row r="228">
          <cell r="B228">
            <v>7923</v>
          </cell>
          <cell r="C228" t="str">
            <v>L2</v>
          </cell>
          <cell r="D228" t="str">
            <v>D.M. 270/2004</v>
          </cell>
          <cell r="E228" t="str">
            <v>SCIENZE POLITICHE RELAZIONI INTERNAZIONALI E STUDI EUROPEI (D.M.270/04)</v>
          </cell>
          <cell r="F228">
            <v>3</v>
          </cell>
          <cell r="G228">
            <v>3</v>
          </cell>
          <cell r="H228">
            <v>6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6</v>
          </cell>
          <cell r="Q228">
            <v>6</v>
          </cell>
          <cell r="R228">
            <v>9</v>
          </cell>
          <cell r="S228">
            <v>15</v>
          </cell>
          <cell r="T228">
            <v>10</v>
          </cell>
          <cell r="U228">
            <v>7</v>
          </cell>
          <cell r="V228">
            <v>17</v>
          </cell>
          <cell r="W228">
            <v>17</v>
          </cell>
          <cell r="Z228">
            <v>0</v>
          </cell>
          <cell r="AA228">
            <v>32</v>
          </cell>
          <cell r="AB228">
            <v>3</v>
          </cell>
          <cell r="AC228">
            <v>4</v>
          </cell>
          <cell r="AD228">
            <v>7</v>
          </cell>
          <cell r="AE228">
            <v>15</v>
          </cell>
          <cell r="AF228">
            <v>18</v>
          </cell>
          <cell r="AG228">
            <v>33</v>
          </cell>
          <cell r="AH228">
            <v>23</v>
          </cell>
          <cell r="AI228">
            <v>10</v>
          </cell>
          <cell r="AJ228">
            <v>0</v>
          </cell>
          <cell r="AK228">
            <v>0</v>
          </cell>
          <cell r="AL228">
            <v>40</v>
          </cell>
        </row>
        <row r="229">
          <cell r="B229">
            <v>1068</v>
          </cell>
          <cell r="C229" t="str">
            <v>L2</v>
          </cell>
          <cell r="D229" t="str">
            <v>D.M. 509/1999</v>
          </cell>
          <cell r="E229" t="str">
            <v>SCIENZE POLITICHE,RELAZIONI INTERNAZIONALI E STUDI EUROPEI</v>
          </cell>
          <cell r="F229">
            <v>6</v>
          </cell>
          <cell r="G229">
            <v>5</v>
          </cell>
          <cell r="H229">
            <v>11</v>
          </cell>
          <cell r="I229">
            <v>34</v>
          </cell>
          <cell r="J229">
            <v>31</v>
          </cell>
          <cell r="K229">
            <v>65</v>
          </cell>
          <cell r="L229">
            <v>17</v>
          </cell>
          <cell r="M229">
            <v>17</v>
          </cell>
          <cell r="N229">
            <v>10</v>
          </cell>
          <cell r="O229">
            <v>21</v>
          </cell>
          <cell r="P229">
            <v>76</v>
          </cell>
          <cell r="T229">
            <v>27</v>
          </cell>
          <cell r="U229">
            <v>16</v>
          </cell>
          <cell r="V229">
            <v>43</v>
          </cell>
          <cell r="W229">
            <v>4</v>
          </cell>
          <cell r="X229">
            <v>12</v>
          </cell>
          <cell r="Y229">
            <v>13</v>
          </cell>
          <cell r="Z229">
            <v>14</v>
          </cell>
          <cell r="AA229">
            <v>43</v>
          </cell>
          <cell r="AB229">
            <v>0</v>
          </cell>
          <cell r="AC229">
            <v>0</v>
          </cell>
          <cell r="AD229">
            <v>0</v>
          </cell>
          <cell r="AE229">
            <v>13</v>
          </cell>
          <cell r="AF229">
            <v>10</v>
          </cell>
          <cell r="AG229">
            <v>23</v>
          </cell>
          <cell r="AH229">
            <v>0</v>
          </cell>
          <cell r="AI229">
            <v>4</v>
          </cell>
          <cell r="AJ229">
            <v>8</v>
          </cell>
          <cell r="AK229">
            <v>11</v>
          </cell>
          <cell r="AL229">
            <v>23</v>
          </cell>
        </row>
        <row r="230">
          <cell r="B230">
            <v>8914</v>
          </cell>
          <cell r="C230" t="str">
            <v>LM</v>
          </cell>
          <cell r="D230" t="str">
            <v>D.M. 270/2004</v>
          </cell>
          <cell r="E230" t="str">
            <v>PROGETTAZIONE DELLE POLITICHE DI INCLUSIONE SOCIALE (D.M.270/04)</v>
          </cell>
          <cell r="F230">
            <v>17</v>
          </cell>
          <cell r="G230">
            <v>0</v>
          </cell>
          <cell r="H230">
            <v>17</v>
          </cell>
          <cell r="I230">
            <v>4</v>
          </cell>
          <cell r="J230">
            <v>0</v>
          </cell>
          <cell r="K230">
            <v>4</v>
          </cell>
          <cell r="L230">
            <v>4</v>
          </cell>
          <cell r="M230">
            <v>0</v>
          </cell>
          <cell r="N230">
            <v>0</v>
          </cell>
          <cell r="O230">
            <v>0</v>
          </cell>
          <cell r="P230">
            <v>21</v>
          </cell>
          <cell r="Q230">
            <v>7</v>
          </cell>
          <cell r="S230">
            <v>7</v>
          </cell>
          <cell r="T230">
            <v>15</v>
          </cell>
          <cell r="U230">
            <v>2</v>
          </cell>
          <cell r="V230">
            <v>17</v>
          </cell>
          <cell r="W230">
            <v>13</v>
          </cell>
          <cell r="X230">
            <v>4</v>
          </cell>
          <cell r="Z230">
            <v>0</v>
          </cell>
          <cell r="AA230">
            <v>24</v>
          </cell>
          <cell r="AB230">
            <v>12</v>
          </cell>
          <cell r="AC230">
            <v>0</v>
          </cell>
          <cell r="AD230">
            <v>12</v>
          </cell>
          <cell r="AE230">
            <v>12</v>
          </cell>
          <cell r="AF230">
            <v>2</v>
          </cell>
          <cell r="AG230">
            <v>14</v>
          </cell>
          <cell r="AH230">
            <v>10</v>
          </cell>
          <cell r="AI230">
            <v>2</v>
          </cell>
          <cell r="AJ230">
            <v>2</v>
          </cell>
          <cell r="AK230">
            <v>0</v>
          </cell>
          <cell r="AL230">
            <v>26</v>
          </cell>
        </row>
        <row r="231">
          <cell r="B231">
            <v>8912</v>
          </cell>
          <cell r="C231" t="str">
            <v>LM</v>
          </cell>
          <cell r="D231" t="str">
            <v>D.M. 270/2004</v>
          </cell>
          <cell r="E231" t="str">
            <v>RELAZIONI INTERNAZIONALI (D.M.270/04)</v>
          </cell>
          <cell r="F231">
            <v>10</v>
          </cell>
          <cell r="G231">
            <v>15</v>
          </cell>
          <cell r="H231">
            <v>25</v>
          </cell>
          <cell r="I231">
            <v>5</v>
          </cell>
          <cell r="J231">
            <v>4</v>
          </cell>
          <cell r="K231">
            <v>9</v>
          </cell>
          <cell r="L231">
            <v>9</v>
          </cell>
          <cell r="M231">
            <v>0</v>
          </cell>
          <cell r="N231">
            <v>0</v>
          </cell>
          <cell r="O231">
            <v>0</v>
          </cell>
          <cell r="P231">
            <v>34</v>
          </cell>
          <cell r="Q231">
            <v>12</v>
          </cell>
          <cell r="R231">
            <v>13</v>
          </cell>
          <cell r="S231">
            <v>25</v>
          </cell>
          <cell r="T231">
            <v>6</v>
          </cell>
          <cell r="U231">
            <v>5</v>
          </cell>
          <cell r="V231">
            <v>11</v>
          </cell>
          <cell r="W231">
            <v>9</v>
          </cell>
          <cell r="X231">
            <v>2</v>
          </cell>
          <cell r="Z231">
            <v>0</v>
          </cell>
          <cell r="AA231">
            <v>36</v>
          </cell>
          <cell r="AB231">
            <v>7</v>
          </cell>
          <cell r="AC231">
            <v>8</v>
          </cell>
          <cell r="AD231">
            <v>15</v>
          </cell>
          <cell r="AE231">
            <v>12</v>
          </cell>
          <cell r="AF231">
            <v>9</v>
          </cell>
          <cell r="AG231">
            <v>21</v>
          </cell>
          <cell r="AH231">
            <v>18</v>
          </cell>
          <cell r="AI231">
            <v>2</v>
          </cell>
          <cell r="AJ231">
            <v>1</v>
          </cell>
          <cell r="AK231">
            <v>0</v>
          </cell>
          <cell r="AL231">
            <v>36</v>
          </cell>
        </row>
        <row r="232">
          <cell r="B232">
            <v>8913</v>
          </cell>
          <cell r="C232" t="str">
            <v>LM</v>
          </cell>
          <cell r="D232" t="str">
            <v>D.M. 270/2004</v>
          </cell>
          <cell r="E232" t="str">
            <v>SCIENZE DELLE AMMINISTRAZIONI (D.M.270/04)</v>
          </cell>
          <cell r="F232">
            <v>15</v>
          </cell>
          <cell r="G232">
            <v>25</v>
          </cell>
          <cell r="H232">
            <v>40</v>
          </cell>
          <cell r="I232">
            <v>5</v>
          </cell>
          <cell r="J232">
            <v>6</v>
          </cell>
          <cell r="K232">
            <v>11</v>
          </cell>
          <cell r="L232">
            <v>11</v>
          </cell>
          <cell r="M232">
            <v>0</v>
          </cell>
          <cell r="N232">
            <v>0</v>
          </cell>
          <cell r="O232">
            <v>0</v>
          </cell>
          <cell r="P232">
            <v>51</v>
          </cell>
          <cell r="Q232">
            <v>21</v>
          </cell>
          <cell r="R232">
            <v>14</v>
          </cell>
          <cell r="S232">
            <v>35</v>
          </cell>
          <cell r="T232">
            <v>9</v>
          </cell>
          <cell r="U232">
            <v>8</v>
          </cell>
          <cell r="V232">
            <v>17</v>
          </cell>
          <cell r="W232">
            <v>13</v>
          </cell>
          <cell r="X232">
            <v>4</v>
          </cell>
          <cell r="Z232">
            <v>0</v>
          </cell>
          <cell r="AA232">
            <v>52</v>
          </cell>
          <cell r="AB232">
            <v>16</v>
          </cell>
          <cell r="AC232">
            <v>18</v>
          </cell>
          <cell r="AD232">
            <v>34</v>
          </cell>
          <cell r="AE232">
            <v>5</v>
          </cell>
          <cell r="AF232">
            <v>11</v>
          </cell>
          <cell r="AG232">
            <v>16</v>
          </cell>
          <cell r="AH232">
            <v>11</v>
          </cell>
          <cell r="AI232">
            <v>5</v>
          </cell>
          <cell r="AJ232">
            <v>0</v>
          </cell>
          <cell r="AK232">
            <v>0</v>
          </cell>
          <cell r="AL232">
            <v>50</v>
          </cell>
        </row>
        <row r="233">
          <cell r="B233">
            <v>5055</v>
          </cell>
          <cell r="C233" t="str">
            <v>LS</v>
          </cell>
          <cell r="D233" t="str">
            <v>D.M. 509/1999</v>
          </cell>
          <cell r="E233" t="str">
            <v>MANAGEMENT AMMINISTRATIVO</v>
          </cell>
          <cell r="F233">
            <v>0</v>
          </cell>
          <cell r="G233">
            <v>0</v>
          </cell>
          <cell r="H233">
            <v>0</v>
          </cell>
          <cell r="I233">
            <v>5</v>
          </cell>
          <cell r="J233">
            <v>4</v>
          </cell>
          <cell r="K233">
            <v>9</v>
          </cell>
          <cell r="L233">
            <v>6</v>
          </cell>
          <cell r="M233">
            <v>1</v>
          </cell>
          <cell r="N233">
            <v>2</v>
          </cell>
          <cell r="O233">
            <v>0</v>
          </cell>
          <cell r="P233">
            <v>9</v>
          </cell>
          <cell r="T233">
            <v>2</v>
          </cell>
          <cell r="U233">
            <v>1</v>
          </cell>
          <cell r="V233">
            <v>3</v>
          </cell>
          <cell r="Y233">
            <v>1</v>
          </cell>
          <cell r="Z233">
            <v>2</v>
          </cell>
          <cell r="AA233">
            <v>3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1</v>
          </cell>
          <cell r="AG233">
            <v>1</v>
          </cell>
          <cell r="AH233">
            <v>0</v>
          </cell>
          <cell r="AI233">
            <v>0</v>
          </cell>
          <cell r="AJ233">
            <v>0</v>
          </cell>
          <cell r="AK233">
            <v>1</v>
          </cell>
          <cell r="AL233">
            <v>1</v>
          </cell>
        </row>
        <row r="234">
          <cell r="B234">
            <v>1009</v>
          </cell>
          <cell r="C234" t="str">
            <v>L2</v>
          </cell>
          <cell r="D234" t="str">
            <v>D.M. 509/1999</v>
          </cell>
          <cell r="E234" t="str">
            <v>ECONOMIA AZIENDALE</v>
          </cell>
          <cell r="F234">
            <v>34</v>
          </cell>
          <cell r="G234">
            <v>39</v>
          </cell>
          <cell r="H234">
            <v>73</v>
          </cell>
          <cell r="I234">
            <v>61</v>
          </cell>
          <cell r="J234">
            <v>68</v>
          </cell>
          <cell r="K234">
            <v>129</v>
          </cell>
          <cell r="L234">
            <v>47</v>
          </cell>
          <cell r="M234">
            <v>15</v>
          </cell>
          <cell r="N234">
            <v>24</v>
          </cell>
          <cell r="O234">
            <v>43</v>
          </cell>
          <cell r="P234">
            <v>202</v>
          </cell>
          <cell r="Q234">
            <v>8</v>
          </cell>
          <cell r="R234">
            <v>15</v>
          </cell>
          <cell r="S234">
            <v>23</v>
          </cell>
          <cell r="T234">
            <v>54</v>
          </cell>
          <cell r="U234">
            <v>63</v>
          </cell>
          <cell r="V234">
            <v>117</v>
          </cell>
          <cell r="W234">
            <v>50</v>
          </cell>
          <cell r="X234">
            <v>17</v>
          </cell>
          <cell r="Y234">
            <v>9</v>
          </cell>
          <cell r="Z234">
            <v>41</v>
          </cell>
          <cell r="AA234">
            <v>140</v>
          </cell>
          <cell r="AB234">
            <v>0</v>
          </cell>
          <cell r="AC234">
            <v>0</v>
          </cell>
          <cell r="AD234">
            <v>0</v>
          </cell>
          <cell r="AE234">
            <v>42</v>
          </cell>
          <cell r="AF234">
            <v>57</v>
          </cell>
          <cell r="AG234">
            <v>99</v>
          </cell>
          <cell r="AH234">
            <v>12</v>
          </cell>
          <cell r="AI234">
            <v>33</v>
          </cell>
          <cell r="AJ234">
            <v>21</v>
          </cell>
          <cell r="AK234">
            <v>33</v>
          </cell>
          <cell r="AL234">
            <v>99</v>
          </cell>
        </row>
        <row r="235">
          <cell r="B235">
            <v>1010</v>
          </cell>
          <cell r="C235" t="str">
            <v>L2</v>
          </cell>
          <cell r="D235" t="str">
            <v>D.M. 509/1999</v>
          </cell>
          <cell r="E235" t="str">
            <v>ECONOMIA AZIENDALE (BRINDISI)</v>
          </cell>
          <cell r="F235">
            <v>6</v>
          </cell>
          <cell r="G235">
            <v>4</v>
          </cell>
          <cell r="H235">
            <v>10</v>
          </cell>
          <cell r="I235">
            <v>18</v>
          </cell>
          <cell r="J235">
            <v>11</v>
          </cell>
          <cell r="K235">
            <v>29</v>
          </cell>
          <cell r="L235">
            <v>14</v>
          </cell>
          <cell r="M235">
            <v>10</v>
          </cell>
          <cell r="N235">
            <v>0</v>
          </cell>
          <cell r="O235">
            <v>5</v>
          </cell>
          <cell r="P235">
            <v>39</v>
          </cell>
          <cell r="Q235">
            <v>3</v>
          </cell>
          <cell r="R235">
            <v>1</v>
          </cell>
          <cell r="S235">
            <v>4</v>
          </cell>
          <cell r="T235">
            <v>11</v>
          </cell>
          <cell r="U235">
            <v>14</v>
          </cell>
          <cell r="V235">
            <v>25</v>
          </cell>
          <cell r="W235">
            <v>13</v>
          </cell>
          <cell r="X235">
            <v>5</v>
          </cell>
          <cell r="Y235">
            <v>3</v>
          </cell>
          <cell r="Z235">
            <v>4</v>
          </cell>
          <cell r="AA235">
            <v>29</v>
          </cell>
          <cell r="AB235">
            <v>0</v>
          </cell>
          <cell r="AC235">
            <v>0</v>
          </cell>
          <cell r="AD235">
            <v>0</v>
          </cell>
          <cell r="AE235">
            <v>13</v>
          </cell>
          <cell r="AF235">
            <v>19</v>
          </cell>
          <cell r="AG235">
            <v>32</v>
          </cell>
          <cell r="AH235">
            <v>6</v>
          </cell>
          <cell r="AI235">
            <v>8</v>
          </cell>
          <cell r="AJ235">
            <v>6</v>
          </cell>
          <cell r="AK235">
            <v>12</v>
          </cell>
          <cell r="AL235">
            <v>32</v>
          </cell>
        </row>
        <row r="236">
          <cell r="B236">
            <v>7053</v>
          </cell>
          <cell r="C236" t="str">
            <v>L2</v>
          </cell>
          <cell r="D236" t="str">
            <v>D.M. 270/2004</v>
          </cell>
          <cell r="E236" t="str">
            <v>ECONOMIA AZIENDALE (D.M.270/04)</v>
          </cell>
          <cell r="Q236">
            <v>25</v>
          </cell>
          <cell r="R236">
            <v>23</v>
          </cell>
          <cell r="S236">
            <v>48</v>
          </cell>
          <cell r="Z236">
            <v>0</v>
          </cell>
          <cell r="AA236">
            <v>48</v>
          </cell>
          <cell r="AB236">
            <v>35</v>
          </cell>
          <cell r="AC236">
            <v>40</v>
          </cell>
          <cell r="AD236">
            <v>75</v>
          </cell>
          <cell r="AE236">
            <v>13</v>
          </cell>
          <cell r="AF236">
            <v>16</v>
          </cell>
          <cell r="AG236">
            <v>29</v>
          </cell>
          <cell r="AH236">
            <v>29</v>
          </cell>
          <cell r="AI236">
            <v>0</v>
          </cell>
          <cell r="AJ236">
            <v>0</v>
          </cell>
          <cell r="AK236">
            <v>0</v>
          </cell>
          <cell r="AL236">
            <v>104</v>
          </cell>
        </row>
        <row r="237">
          <cell r="B237">
            <v>7122</v>
          </cell>
          <cell r="C237" t="str">
            <v>L2</v>
          </cell>
          <cell r="D237" t="str">
            <v>D.M. 270/2004</v>
          </cell>
          <cell r="E237" t="str">
            <v>ECONOMIA AZIENDALE (D.M.270/04) (BRINDISI)</v>
          </cell>
          <cell r="Q237">
            <v>7</v>
          </cell>
          <cell r="R237">
            <v>3</v>
          </cell>
          <cell r="S237">
            <v>10</v>
          </cell>
          <cell r="Z237">
            <v>0</v>
          </cell>
          <cell r="AA237">
            <v>10</v>
          </cell>
          <cell r="AB237">
            <v>3</v>
          </cell>
          <cell r="AC237">
            <v>5</v>
          </cell>
          <cell r="AD237">
            <v>8</v>
          </cell>
          <cell r="AE237">
            <v>2</v>
          </cell>
          <cell r="AF237">
            <v>2</v>
          </cell>
          <cell r="AG237">
            <v>4</v>
          </cell>
          <cell r="AH237">
            <v>4</v>
          </cell>
          <cell r="AI237">
            <v>0</v>
          </cell>
          <cell r="AJ237">
            <v>0</v>
          </cell>
          <cell r="AK237">
            <v>0</v>
          </cell>
          <cell r="AL237">
            <v>12</v>
          </cell>
        </row>
        <row r="238">
          <cell r="B238">
            <v>1106</v>
          </cell>
          <cell r="C238" t="str">
            <v>L2</v>
          </cell>
          <cell r="D238" t="str">
            <v>D.M. 509/1999</v>
          </cell>
          <cell r="E238" t="str">
            <v>MARKETING E COMUNICAZIONE</v>
          </cell>
          <cell r="F238">
            <v>12</v>
          </cell>
          <cell r="G238">
            <v>10</v>
          </cell>
          <cell r="H238">
            <v>22</v>
          </cell>
          <cell r="I238">
            <v>44</v>
          </cell>
          <cell r="J238">
            <v>41</v>
          </cell>
          <cell r="K238">
            <v>85</v>
          </cell>
          <cell r="L238">
            <v>36</v>
          </cell>
          <cell r="M238">
            <v>23</v>
          </cell>
          <cell r="N238">
            <v>17</v>
          </cell>
          <cell r="O238">
            <v>9</v>
          </cell>
          <cell r="P238">
            <v>107</v>
          </cell>
          <cell r="Q238">
            <v>10</v>
          </cell>
          <cell r="R238">
            <v>4</v>
          </cell>
          <cell r="S238">
            <v>14</v>
          </cell>
          <cell r="T238">
            <v>64</v>
          </cell>
          <cell r="U238">
            <v>35</v>
          </cell>
          <cell r="V238">
            <v>99</v>
          </cell>
          <cell r="W238">
            <v>41</v>
          </cell>
          <cell r="X238">
            <v>23</v>
          </cell>
          <cell r="Y238">
            <v>14</v>
          </cell>
          <cell r="Z238">
            <v>21</v>
          </cell>
          <cell r="AA238">
            <v>113</v>
          </cell>
          <cell r="AB238">
            <v>1</v>
          </cell>
          <cell r="AC238">
            <v>0</v>
          </cell>
          <cell r="AD238">
            <v>1</v>
          </cell>
          <cell r="AE238">
            <v>22</v>
          </cell>
          <cell r="AF238">
            <v>18</v>
          </cell>
          <cell r="AG238">
            <v>40</v>
          </cell>
          <cell r="AH238">
            <v>6</v>
          </cell>
          <cell r="AI238">
            <v>8</v>
          </cell>
          <cell r="AJ238">
            <v>11</v>
          </cell>
          <cell r="AK238">
            <v>15</v>
          </cell>
          <cell r="AL238">
            <v>41</v>
          </cell>
        </row>
        <row r="239">
          <cell r="B239">
            <v>7052</v>
          </cell>
          <cell r="C239" t="str">
            <v>L2</v>
          </cell>
          <cell r="D239" t="str">
            <v>D.M. 270/2004</v>
          </cell>
          <cell r="E239" t="str">
            <v>MARKETING E COMUNICAZIONE D'AZIENDA (D.M.270/04)</v>
          </cell>
          <cell r="Q239">
            <v>11</v>
          </cell>
          <cell r="R239">
            <v>11</v>
          </cell>
          <cell r="S239">
            <v>22</v>
          </cell>
          <cell r="Z239">
            <v>0</v>
          </cell>
          <cell r="AA239">
            <v>22</v>
          </cell>
          <cell r="AB239">
            <v>20</v>
          </cell>
          <cell r="AC239">
            <v>22</v>
          </cell>
          <cell r="AD239">
            <v>42</v>
          </cell>
          <cell r="AE239">
            <v>17</v>
          </cell>
          <cell r="AF239">
            <v>9</v>
          </cell>
          <cell r="AG239">
            <v>26</v>
          </cell>
          <cell r="AH239">
            <v>26</v>
          </cell>
          <cell r="AI239">
            <v>0</v>
          </cell>
          <cell r="AJ239">
            <v>0</v>
          </cell>
          <cell r="AK239">
            <v>0</v>
          </cell>
          <cell r="AL239">
            <v>68</v>
          </cell>
        </row>
        <row r="240">
          <cell r="B240">
            <v>8053</v>
          </cell>
          <cell r="C240" t="str">
            <v>LM</v>
          </cell>
          <cell r="D240" t="str">
            <v>D.M. 270/2004</v>
          </cell>
          <cell r="E240" t="str">
            <v>CONSULENZA PROFESSIONALE PER LE AZIENDE (D.M.270/04)</v>
          </cell>
          <cell r="F240">
            <v>15</v>
          </cell>
          <cell r="G240">
            <v>13</v>
          </cell>
          <cell r="H240">
            <v>28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28</v>
          </cell>
          <cell r="Q240">
            <v>52</v>
          </cell>
          <cell r="R240">
            <v>19</v>
          </cell>
          <cell r="S240">
            <v>71</v>
          </cell>
          <cell r="T240">
            <v>17</v>
          </cell>
          <cell r="U240">
            <v>11</v>
          </cell>
          <cell r="V240">
            <v>28</v>
          </cell>
          <cell r="W240">
            <v>28</v>
          </cell>
          <cell r="Z240">
            <v>0</v>
          </cell>
          <cell r="AA240">
            <v>99</v>
          </cell>
          <cell r="AB240">
            <v>36</v>
          </cell>
          <cell r="AC240">
            <v>18</v>
          </cell>
          <cell r="AD240">
            <v>54</v>
          </cell>
          <cell r="AE240">
            <v>17</v>
          </cell>
          <cell r="AF240">
            <v>11</v>
          </cell>
          <cell r="AG240">
            <v>27</v>
          </cell>
          <cell r="AH240">
            <v>24</v>
          </cell>
          <cell r="AI240">
            <v>3</v>
          </cell>
          <cell r="AJ240">
            <v>0</v>
          </cell>
          <cell r="AK240">
            <v>0</v>
          </cell>
          <cell r="AL240">
            <v>81</v>
          </cell>
        </row>
        <row r="241">
          <cell r="B241">
            <v>8058</v>
          </cell>
          <cell r="C241" t="str">
            <v>LM</v>
          </cell>
          <cell r="D241" t="str">
            <v>D.M. 270/2004</v>
          </cell>
          <cell r="E241" t="str">
            <v>ECONOMIA DEGLI INTERMEDIARI E DEI MERCATI FINANZIARI (D.M.270/04)</v>
          </cell>
          <cell r="Q241">
            <v>11</v>
          </cell>
          <cell r="R241">
            <v>9</v>
          </cell>
          <cell r="S241">
            <v>20</v>
          </cell>
          <cell r="Z241">
            <v>0</v>
          </cell>
          <cell r="AA241">
            <v>20</v>
          </cell>
          <cell r="AB241">
            <v>11</v>
          </cell>
          <cell r="AC241">
            <v>14</v>
          </cell>
          <cell r="AD241">
            <v>25</v>
          </cell>
          <cell r="AE241">
            <v>4</v>
          </cell>
          <cell r="AF241">
            <v>3</v>
          </cell>
          <cell r="AG241">
            <v>7</v>
          </cell>
          <cell r="AH241">
            <v>7</v>
          </cell>
          <cell r="AI241">
            <v>0</v>
          </cell>
          <cell r="AJ241">
            <v>0</v>
          </cell>
          <cell r="AK241">
            <v>0</v>
          </cell>
          <cell r="AL241">
            <v>32</v>
          </cell>
        </row>
        <row r="242">
          <cell r="B242">
            <v>8055</v>
          </cell>
          <cell r="C242" t="str">
            <v>LM</v>
          </cell>
          <cell r="D242" t="str">
            <v>D.M. 270/2004</v>
          </cell>
          <cell r="E242" t="str">
            <v>ECONOMIA E MANAGEMENT (D.M.270/04)</v>
          </cell>
          <cell r="F242">
            <v>21</v>
          </cell>
          <cell r="G242">
            <v>14</v>
          </cell>
          <cell r="H242">
            <v>35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35</v>
          </cell>
          <cell r="Q242">
            <v>65</v>
          </cell>
          <cell r="R242">
            <v>38</v>
          </cell>
          <cell r="S242">
            <v>103</v>
          </cell>
          <cell r="T242">
            <v>12</v>
          </cell>
          <cell r="U242">
            <v>6</v>
          </cell>
          <cell r="V242">
            <v>18</v>
          </cell>
          <cell r="W242">
            <v>17</v>
          </cell>
          <cell r="X242">
            <v>1</v>
          </cell>
          <cell r="Z242">
            <v>0</v>
          </cell>
          <cell r="AA242">
            <v>121</v>
          </cell>
          <cell r="AB242">
            <v>59</v>
          </cell>
          <cell r="AC242">
            <v>36</v>
          </cell>
          <cell r="AD242">
            <v>95</v>
          </cell>
          <cell r="AE242">
            <v>11</v>
          </cell>
          <cell r="AF242">
            <v>12</v>
          </cell>
          <cell r="AG242">
            <v>23</v>
          </cell>
          <cell r="AH242">
            <v>21</v>
          </cell>
          <cell r="AI242">
            <v>2</v>
          </cell>
          <cell r="AJ242">
            <v>0</v>
          </cell>
          <cell r="AK242">
            <v>0</v>
          </cell>
          <cell r="AL242">
            <v>118</v>
          </cell>
        </row>
        <row r="243">
          <cell r="B243">
            <v>8056</v>
          </cell>
          <cell r="C243" t="str">
            <v>LM</v>
          </cell>
          <cell r="D243" t="str">
            <v>D.M. 270/2004</v>
          </cell>
          <cell r="E243" t="str">
            <v>MARKETING (D.M.270/04)</v>
          </cell>
          <cell r="F243">
            <v>25</v>
          </cell>
          <cell r="G243">
            <v>26</v>
          </cell>
          <cell r="H243">
            <v>51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51</v>
          </cell>
          <cell r="Q243">
            <v>33</v>
          </cell>
          <cell r="R243">
            <v>28</v>
          </cell>
          <cell r="S243">
            <v>61</v>
          </cell>
          <cell r="T243">
            <v>5</v>
          </cell>
          <cell r="U243">
            <v>6</v>
          </cell>
          <cell r="V243">
            <v>11</v>
          </cell>
          <cell r="W243">
            <v>11</v>
          </cell>
          <cell r="Z243">
            <v>0</v>
          </cell>
          <cell r="AA243">
            <v>72</v>
          </cell>
          <cell r="AB243">
            <v>28</v>
          </cell>
          <cell r="AC243">
            <v>24</v>
          </cell>
          <cell r="AD243">
            <v>52</v>
          </cell>
          <cell r="AE243">
            <v>8</v>
          </cell>
          <cell r="AF243">
            <v>9</v>
          </cell>
          <cell r="AG243">
            <v>17</v>
          </cell>
          <cell r="AH243">
            <v>14</v>
          </cell>
          <cell r="AI243">
            <v>3</v>
          </cell>
          <cell r="AJ243">
            <v>0</v>
          </cell>
          <cell r="AK243">
            <v>0</v>
          </cell>
          <cell r="AL243">
            <v>69</v>
          </cell>
        </row>
        <row r="244">
          <cell r="B244">
            <v>5011</v>
          </cell>
          <cell r="C244" t="str">
            <v>LS</v>
          </cell>
          <cell r="D244" t="str">
            <v>D.M. 509/1999</v>
          </cell>
          <cell r="E244" t="str">
            <v>CONSULENZA PROFESSIONALE PER LE AZIENDE</v>
          </cell>
          <cell r="F244">
            <v>10</v>
          </cell>
          <cell r="G244">
            <v>8</v>
          </cell>
          <cell r="H244">
            <v>18</v>
          </cell>
          <cell r="I244">
            <v>14</v>
          </cell>
          <cell r="J244">
            <v>15</v>
          </cell>
          <cell r="K244">
            <v>29</v>
          </cell>
          <cell r="L244">
            <v>16</v>
          </cell>
          <cell r="M244">
            <v>8</v>
          </cell>
          <cell r="N244">
            <v>5</v>
          </cell>
          <cell r="O244">
            <v>0</v>
          </cell>
          <cell r="P244">
            <v>47</v>
          </cell>
          <cell r="T244">
            <v>11</v>
          </cell>
          <cell r="U244">
            <v>17</v>
          </cell>
          <cell r="V244">
            <v>28</v>
          </cell>
          <cell r="W244">
            <v>13</v>
          </cell>
          <cell r="X244">
            <v>14</v>
          </cell>
          <cell r="Y244">
            <v>1</v>
          </cell>
          <cell r="Z244">
            <v>0</v>
          </cell>
          <cell r="AA244">
            <v>28</v>
          </cell>
          <cell r="AB244">
            <v>0</v>
          </cell>
          <cell r="AC244">
            <v>0</v>
          </cell>
          <cell r="AD244">
            <v>0</v>
          </cell>
          <cell r="AE244">
            <v>4</v>
          </cell>
          <cell r="AF244">
            <v>2</v>
          </cell>
          <cell r="AG244">
            <v>6</v>
          </cell>
          <cell r="AH244">
            <v>0</v>
          </cell>
          <cell r="AI244">
            <v>3</v>
          </cell>
          <cell r="AJ244">
            <v>2</v>
          </cell>
          <cell r="AK244">
            <v>1</v>
          </cell>
          <cell r="AL244">
            <v>6</v>
          </cell>
        </row>
        <row r="245">
          <cell r="B245">
            <v>5013</v>
          </cell>
          <cell r="C245" t="str">
            <v>LS</v>
          </cell>
          <cell r="D245" t="str">
            <v>D.M. 509/1999</v>
          </cell>
          <cell r="E245" t="str">
            <v>ECONOMIA E MANAGEMENT</v>
          </cell>
          <cell r="F245">
            <v>13</v>
          </cell>
          <cell r="G245">
            <v>6</v>
          </cell>
          <cell r="H245">
            <v>19</v>
          </cell>
          <cell r="I245">
            <v>14</v>
          </cell>
          <cell r="J245">
            <v>18</v>
          </cell>
          <cell r="K245">
            <v>32</v>
          </cell>
          <cell r="L245">
            <v>27</v>
          </cell>
          <cell r="M245">
            <v>3</v>
          </cell>
          <cell r="N245">
            <v>2</v>
          </cell>
          <cell r="O245">
            <v>0</v>
          </cell>
          <cell r="P245">
            <v>51</v>
          </cell>
          <cell r="T245">
            <v>10</v>
          </cell>
          <cell r="U245">
            <v>8</v>
          </cell>
          <cell r="V245">
            <v>18</v>
          </cell>
          <cell r="W245">
            <v>4</v>
          </cell>
          <cell r="X245">
            <v>6</v>
          </cell>
          <cell r="Y245">
            <v>3</v>
          </cell>
          <cell r="Z245">
            <v>5</v>
          </cell>
          <cell r="AA245">
            <v>18</v>
          </cell>
          <cell r="AB245">
            <v>0</v>
          </cell>
          <cell r="AC245">
            <v>1</v>
          </cell>
          <cell r="AD245">
            <v>1</v>
          </cell>
          <cell r="AE245">
            <v>3</v>
          </cell>
          <cell r="AF245">
            <v>3</v>
          </cell>
          <cell r="AG245">
            <v>6</v>
          </cell>
          <cell r="AH245">
            <v>0</v>
          </cell>
          <cell r="AI245">
            <v>1</v>
          </cell>
          <cell r="AJ245">
            <v>2</v>
          </cell>
          <cell r="AK245">
            <v>3</v>
          </cell>
          <cell r="AL245">
            <v>7</v>
          </cell>
        </row>
        <row r="246">
          <cell r="B246">
            <v>5015</v>
          </cell>
          <cell r="C246" t="str">
            <v>LS</v>
          </cell>
          <cell r="D246" t="str">
            <v>D.M. 509/1999</v>
          </cell>
          <cell r="E246" t="str">
            <v>MARKETING</v>
          </cell>
          <cell r="F246">
            <v>7</v>
          </cell>
          <cell r="G246">
            <v>9</v>
          </cell>
          <cell r="H246">
            <v>16</v>
          </cell>
          <cell r="I246">
            <v>19</v>
          </cell>
          <cell r="J246">
            <v>15</v>
          </cell>
          <cell r="K246">
            <v>34</v>
          </cell>
          <cell r="L246">
            <v>28</v>
          </cell>
          <cell r="M246">
            <v>5</v>
          </cell>
          <cell r="N246">
            <v>0</v>
          </cell>
          <cell r="O246">
            <v>1</v>
          </cell>
          <cell r="P246">
            <v>50</v>
          </cell>
          <cell r="T246">
            <v>5</v>
          </cell>
          <cell r="U246">
            <v>6</v>
          </cell>
          <cell r="V246">
            <v>11</v>
          </cell>
          <cell r="W246">
            <v>2</v>
          </cell>
          <cell r="X246">
            <v>4</v>
          </cell>
          <cell r="Y246">
            <v>3</v>
          </cell>
          <cell r="Z246">
            <v>2</v>
          </cell>
          <cell r="AA246">
            <v>11</v>
          </cell>
          <cell r="AB246">
            <v>0</v>
          </cell>
          <cell r="AC246">
            <v>0</v>
          </cell>
          <cell r="AD246">
            <v>0</v>
          </cell>
          <cell r="AE246">
            <v>4</v>
          </cell>
          <cell r="AF246">
            <v>2</v>
          </cell>
          <cell r="AG246">
            <v>6</v>
          </cell>
          <cell r="AH246">
            <v>0</v>
          </cell>
          <cell r="AI246">
            <v>2</v>
          </cell>
          <cell r="AJ246">
            <v>3</v>
          </cell>
          <cell r="AK246">
            <v>1</v>
          </cell>
          <cell r="AL246">
            <v>6</v>
          </cell>
        </row>
        <row r="247">
          <cell r="B247">
            <v>7113</v>
          </cell>
          <cell r="C247" t="str">
            <v>L2</v>
          </cell>
          <cell r="D247" t="str">
            <v>D.M. 270/2004</v>
          </cell>
          <cell r="E247" t="str">
            <v>ECONOMIA E AMMINISTRAZIONE DELLE AZIENDE (D.M.270/04)</v>
          </cell>
          <cell r="AB247">
            <v>3</v>
          </cell>
          <cell r="AC247">
            <v>3</v>
          </cell>
          <cell r="AD247">
            <v>6</v>
          </cell>
          <cell r="AE247">
            <v>0</v>
          </cell>
          <cell r="AF247">
            <v>0</v>
          </cell>
          <cell r="AG247">
            <v>0</v>
          </cell>
          <cell r="AK247">
            <v>0</v>
          </cell>
          <cell r="AL247">
            <v>6</v>
          </cell>
        </row>
        <row r="248">
          <cell r="B248">
            <v>8007</v>
          </cell>
          <cell r="C248" t="str">
            <v>LM</v>
          </cell>
          <cell r="D248" t="str">
            <v>D.M. 270/2004</v>
          </cell>
          <cell r="E248" t="str">
            <v>GESTIONE E SVILUPPO SOSTENIBILE DEI SISTEMI RURALI MEDITERRANEI (DM270)</v>
          </cell>
          <cell r="AB248">
            <v>1</v>
          </cell>
          <cell r="AD248">
            <v>1</v>
          </cell>
          <cell r="AE248">
            <v>0</v>
          </cell>
          <cell r="AF248">
            <v>0</v>
          </cell>
          <cell r="AG248">
            <v>0</v>
          </cell>
          <cell r="AK248">
            <v>0</v>
          </cell>
          <cell r="AL248">
            <v>1</v>
          </cell>
        </row>
        <row r="249">
          <cell r="B249">
            <v>8172</v>
          </cell>
          <cell r="C249" t="str">
            <v>LM5</v>
          </cell>
          <cell r="D249" t="str">
            <v>D.M. 270/2004</v>
          </cell>
          <cell r="E249" t="str">
            <v>CHIMICA E TECNOLOGIA FARMACEUTICHE  (D.M.270/04)</v>
          </cell>
          <cell r="AB249">
            <v>7</v>
          </cell>
          <cell r="AC249">
            <v>1</v>
          </cell>
          <cell r="AD249">
            <v>8</v>
          </cell>
          <cell r="AE249">
            <v>0</v>
          </cell>
          <cell r="AF249">
            <v>0</v>
          </cell>
          <cell r="AG249">
            <v>0</v>
          </cell>
          <cell r="AK249">
            <v>0</v>
          </cell>
          <cell r="AL249">
            <v>8</v>
          </cell>
        </row>
        <row r="250">
          <cell r="B250">
            <v>8173</v>
          </cell>
          <cell r="C250" t="str">
            <v>LM5</v>
          </cell>
          <cell r="D250" t="str">
            <v>D.M. 270/2004</v>
          </cell>
          <cell r="E250" t="str">
            <v>FARMACIA (D.M.270/04)</v>
          </cell>
          <cell r="AB250">
            <v>24</v>
          </cell>
          <cell r="AC250">
            <v>11</v>
          </cell>
          <cell r="AD250">
            <v>35</v>
          </cell>
          <cell r="AE250">
            <v>0</v>
          </cell>
          <cell r="AF250">
            <v>0</v>
          </cell>
          <cell r="AG250">
            <v>0</v>
          </cell>
          <cell r="AK250">
            <v>0</v>
          </cell>
          <cell r="AL250">
            <v>35</v>
          </cell>
        </row>
        <row r="251">
          <cell r="B251">
            <v>8392</v>
          </cell>
          <cell r="C251" t="str">
            <v>L2</v>
          </cell>
          <cell r="D251" t="str">
            <v>D.M. 270/2004</v>
          </cell>
          <cell r="E251" t="str">
            <v>SCIENZE DEI BENI CULTURALI PER IL TURISMO (D.M. 270/04)</v>
          </cell>
          <cell r="AB251">
            <v>1</v>
          </cell>
          <cell r="AD251">
            <v>1</v>
          </cell>
          <cell r="AE251">
            <v>0</v>
          </cell>
          <cell r="AF251">
            <v>0</v>
          </cell>
          <cell r="AG251">
            <v>0</v>
          </cell>
          <cell r="AK251">
            <v>0</v>
          </cell>
          <cell r="AL251">
            <v>1</v>
          </cell>
        </row>
        <row r="252">
          <cell r="B252">
            <v>8464</v>
          </cell>
          <cell r="C252" t="str">
            <v>LM</v>
          </cell>
          <cell r="D252" t="str">
            <v>D.M. 270/2004</v>
          </cell>
          <cell r="E252" t="str">
            <v>SCIENZE INFERMIERISTICHE ED OSTETRICHE (D.M.270/04)</v>
          </cell>
          <cell r="AB252">
            <v>7</v>
          </cell>
          <cell r="AC252">
            <v>2</v>
          </cell>
          <cell r="AD252">
            <v>9</v>
          </cell>
          <cell r="AE252">
            <v>0</v>
          </cell>
          <cell r="AF252">
            <v>0</v>
          </cell>
          <cell r="AG252">
            <v>0</v>
          </cell>
          <cell r="AK252">
            <v>0</v>
          </cell>
          <cell r="AL252">
            <v>9</v>
          </cell>
        </row>
        <row r="253">
          <cell r="B253">
            <v>8585</v>
          </cell>
          <cell r="C253" t="str">
            <v>LM</v>
          </cell>
          <cell r="D253" t="str">
            <v>D.M. 270/2004</v>
          </cell>
          <cell r="E253" t="str">
            <v>BIOTECNOLOGIE PER LA QUALITA' E LA SICUREZZA DELL'ALIMENTAZIONE (D.M.270/04)</v>
          </cell>
          <cell r="AB253">
            <v>1</v>
          </cell>
          <cell r="AD253">
            <v>1</v>
          </cell>
          <cell r="AE253">
            <v>0</v>
          </cell>
          <cell r="AF253">
            <v>0</v>
          </cell>
          <cell r="AG253">
            <v>0</v>
          </cell>
          <cell r="AK253">
            <v>0</v>
          </cell>
          <cell r="AL253">
            <v>1</v>
          </cell>
        </row>
        <row r="254">
          <cell r="B254">
            <v>8607</v>
          </cell>
          <cell r="C254" t="str">
            <v>LM</v>
          </cell>
          <cell r="D254" t="str">
            <v>D.M. 270/2004</v>
          </cell>
          <cell r="E254" t="str">
            <v>SCIENZE DELL'INFORMAZIONE EDITORIALE, PUBBLICA E SOCIALE (D.M.270/04)</v>
          </cell>
          <cell r="AB254">
            <v>8</v>
          </cell>
          <cell r="AC254">
            <v>3</v>
          </cell>
          <cell r="AD254">
            <v>11</v>
          </cell>
          <cell r="AE254">
            <v>0</v>
          </cell>
          <cell r="AF254">
            <v>0</v>
          </cell>
          <cell r="AG254">
            <v>0</v>
          </cell>
          <cell r="AK254">
            <v>0</v>
          </cell>
          <cell r="AL254">
            <v>11</v>
          </cell>
        </row>
        <row r="255">
          <cell r="B255">
            <v>8608</v>
          </cell>
          <cell r="C255" t="str">
            <v>LM</v>
          </cell>
          <cell r="D255" t="str">
            <v>D.M. 270/2004</v>
          </cell>
          <cell r="E255" t="str">
            <v>PROGETTAZIONE E GESTIONE FORMATIVA NELL'ERA DIGITALE (D.M. 270/04)</v>
          </cell>
          <cell r="AB255">
            <v>8</v>
          </cell>
          <cell r="AC255">
            <v>2</v>
          </cell>
          <cell r="AD255">
            <v>10</v>
          </cell>
          <cell r="AE255">
            <v>0</v>
          </cell>
          <cell r="AF255">
            <v>0</v>
          </cell>
          <cell r="AG255">
            <v>0</v>
          </cell>
          <cell r="AK255">
            <v>0</v>
          </cell>
          <cell r="AL255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6_IscrTOT"/>
      <sheetName val="Tab LAUREA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M270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23.7109375" style="2" customWidth="1"/>
    <col min="2" max="2" width="7.421875" style="2" customWidth="1"/>
    <col min="3" max="3" width="20.57421875" style="2" customWidth="1"/>
    <col min="4" max="4" width="7.140625" style="3" customWidth="1"/>
    <col min="5" max="5" width="71.00390625" style="2" customWidth="1"/>
    <col min="6" max="38" width="6.421875" style="2" customWidth="1"/>
    <col min="39" max="16384" width="9.140625" style="2" customWidth="1"/>
  </cols>
  <sheetData>
    <row r="1" ht="18.75" thickBot="1">
      <c r="A1" s="1" t="s">
        <v>0</v>
      </c>
    </row>
    <row r="2" spans="1:38" ht="18">
      <c r="A2" s="4"/>
      <c r="B2" s="5"/>
      <c r="C2" s="5"/>
      <c r="D2" s="6"/>
      <c r="E2" s="5"/>
      <c r="F2" s="7"/>
      <c r="G2" s="8"/>
      <c r="H2" s="8"/>
      <c r="I2" s="8"/>
      <c r="J2" s="8"/>
      <c r="K2" s="8" t="s">
        <v>1</v>
      </c>
      <c r="L2" s="8"/>
      <c r="M2" s="8"/>
      <c r="N2" s="8"/>
      <c r="O2" s="8"/>
      <c r="P2" s="9"/>
      <c r="Q2" s="7"/>
      <c r="R2" s="8"/>
      <c r="S2" s="8"/>
      <c r="T2" s="8"/>
      <c r="U2" s="8"/>
      <c r="V2" s="8" t="s">
        <v>2</v>
      </c>
      <c r="W2" s="8"/>
      <c r="X2" s="8"/>
      <c r="Y2" s="8"/>
      <c r="Z2" s="8"/>
      <c r="AA2" s="9"/>
      <c r="AB2" s="7"/>
      <c r="AC2" s="8"/>
      <c r="AD2" s="8"/>
      <c r="AE2" s="8"/>
      <c r="AF2" s="8"/>
      <c r="AG2" s="8" t="s">
        <v>3</v>
      </c>
      <c r="AH2" s="8"/>
      <c r="AI2" s="8"/>
      <c r="AJ2" s="8"/>
      <c r="AK2" s="8"/>
      <c r="AL2" s="9"/>
    </row>
    <row r="3" spans="1:38" ht="18">
      <c r="A3" s="10"/>
      <c r="B3" s="11"/>
      <c r="C3" s="11"/>
      <c r="D3" s="12"/>
      <c r="E3" s="11"/>
      <c r="F3" s="13" t="s">
        <v>4</v>
      </c>
      <c r="G3" s="14"/>
      <c r="H3" s="15"/>
      <c r="I3" s="16" t="s">
        <v>5</v>
      </c>
      <c r="J3" s="14"/>
      <c r="K3" s="15"/>
      <c r="L3" s="17" t="s">
        <v>6</v>
      </c>
      <c r="M3" s="14"/>
      <c r="N3" s="14"/>
      <c r="O3" s="14"/>
      <c r="P3" s="18" t="s">
        <v>7</v>
      </c>
      <c r="Q3" s="13" t="s">
        <v>4</v>
      </c>
      <c r="R3" s="14"/>
      <c r="S3" s="15"/>
      <c r="T3" s="16" t="s">
        <v>5</v>
      </c>
      <c r="U3" s="14"/>
      <c r="V3" s="15"/>
      <c r="W3" s="17" t="s">
        <v>6</v>
      </c>
      <c r="X3" s="14"/>
      <c r="Y3" s="14"/>
      <c r="Z3" s="14"/>
      <c r="AA3" s="18" t="s">
        <v>7</v>
      </c>
      <c r="AB3" s="13" t="s">
        <v>4</v>
      </c>
      <c r="AC3" s="14"/>
      <c r="AD3" s="15"/>
      <c r="AE3" s="16" t="s">
        <v>5</v>
      </c>
      <c r="AF3" s="14"/>
      <c r="AG3" s="15"/>
      <c r="AH3" s="17" t="s">
        <v>6</v>
      </c>
      <c r="AI3" s="14"/>
      <c r="AJ3" s="14"/>
      <c r="AK3" s="14"/>
      <c r="AL3" s="18" t="s">
        <v>7</v>
      </c>
    </row>
    <row r="4" spans="1:38" ht="49.5">
      <c r="A4" s="19" t="s">
        <v>8</v>
      </c>
      <c r="B4" s="20" t="s">
        <v>9</v>
      </c>
      <c r="C4" s="19" t="s">
        <v>10</v>
      </c>
      <c r="D4" s="20" t="s">
        <v>11</v>
      </c>
      <c r="E4" s="21" t="s">
        <v>12</v>
      </c>
      <c r="F4" s="22" t="s">
        <v>13</v>
      </c>
      <c r="G4" s="23" t="s">
        <v>14</v>
      </c>
      <c r="H4" s="23" t="s">
        <v>15</v>
      </c>
      <c r="I4" s="23" t="s">
        <v>13</v>
      </c>
      <c r="J4" s="23" t="s">
        <v>14</v>
      </c>
      <c r="K4" s="23" t="s">
        <v>15</v>
      </c>
      <c r="L4" s="23">
        <v>1</v>
      </c>
      <c r="M4" s="23">
        <v>2</v>
      </c>
      <c r="N4" s="23">
        <v>3</v>
      </c>
      <c r="O4" s="23" t="s">
        <v>16</v>
      </c>
      <c r="P4" s="24"/>
      <c r="Q4" s="22" t="s">
        <v>13</v>
      </c>
      <c r="R4" s="23" t="s">
        <v>14</v>
      </c>
      <c r="S4" s="23" t="s">
        <v>15</v>
      </c>
      <c r="T4" s="23" t="s">
        <v>13</v>
      </c>
      <c r="U4" s="23" t="s">
        <v>14</v>
      </c>
      <c r="V4" s="23" t="s">
        <v>15</v>
      </c>
      <c r="W4" s="23">
        <v>1</v>
      </c>
      <c r="X4" s="23">
        <v>2</v>
      </c>
      <c r="Y4" s="23">
        <v>3</v>
      </c>
      <c r="Z4" s="23" t="s">
        <v>16</v>
      </c>
      <c r="AA4" s="24"/>
      <c r="AB4" s="22" t="s">
        <v>13</v>
      </c>
      <c r="AC4" s="23" t="s">
        <v>14</v>
      </c>
      <c r="AD4" s="23" t="s">
        <v>15</v>
      </c>
      <c r="AE4" s="23" t="s">
        <v>13</v>
      </c>
      <c r="AF4" s="23" t="s">
        <v>14</v>
      </c>
      <c r="AG4" s="23" t="s">
        <v>15</v>
      </c>
      <c r="AH4" s="23">
        <v>1</v>
      </c>
      <c r="AI4" s="23">
        <v>2</v>
      </c>
      <c r="AJ4" s="23">
        <v>3</v>
      </c>
      <c r="AK4" s="23" t="s">
        <v>16</v>
      </c>
      <c r="AL4" s="24"/>
    </row>
    <row r="5" spans="1:38" ht="18">
      <c r="A5" s="25" t="s">
        <v>17</v>
      </c>
      <c r="B5" s="26">
        <v>7742</v>
      </c>
      <c r="C5" s="25" t="s">
        <v>18</v>
      </c>
      <c r="D5" s="27" t="str">
        <f>VLOOKUP(B5,'[1]Tab4_isc1resid'!$B$4:$D$132,3,FALSE)</f>
        <v>SI</v>
      </c>
      <c r="E5" s="28" t="s">
        <v>19</v>
      </c>
      <c r="F5" s="29">
        <f>VLOOKUP($B5,'[2]LAUREATI aa. ss. 2010-11-12'!$B$6:$AL$255,16,FALSE)</f>
        <v>35</v>
      </c>
      <c r="G5" s="30">
        <f>VLOOKUP($B5,'[2]LAUREATI aa. ss. 2010-11-12'!$B$6:$AL$255,17,FALSE)</f>
        <v>3</v>
      </c>
      <c r="H5" s="30">
        <f>VLOOKUP($B5,'[2]LAUREATI aa. ss. 2010-11-12'!$B$6:$AL$255,18,FALSE)</f>
        <v>38</v>
      </c>
      <c r="I5" s="30">
        <f>VLOOKUP($B5,'[2]LAUREATI aa. ss. 2010-11-12'!$B$6:$AL$255,19,FALSE)</f>
        <v>18</v>
      </c>
      <c r="J5" s="30">
        <f>VLOOKUP($B5,'[2]LAUREATI aa. ss. 2010-11-12'!$B$6:$AL$255,20,FALSE)</f>
        <v>3</v>
      </c>
      <c r="K5" s="30">
        <f>VLOOKUP($B5,'[2]LAUREATI aa. ss. 2010-11-12'!$B$6:$AL$255,21,FALSE)</f>
        <v>21</v>
      </c>
      <c r="L5" s="30">
        <f>VLOOKUP($B5,'[2]LAUREATI aa. ss. 2010-11-12'!$B$6:$AL$255,22,FALSE)</f>
        <v>21</v>
      </c>
      <c r="M5" s="30">
        <f>VLOOKUP($B5,'[2]LAUREATI aa. ss. 2010-11-12'!$B$6:$AL$255,23,FALSE)</f>
        <v>0</v>
      </c>
      <c r="N5" s="30">
        <f>VLOOKUP($B5,'[2]LAUREATI aa. ss. 2010-11-12'!$B$6:$AL$255,24,FALSE)</f>
        <v>0</v>
      </c>
      <c r="O5" s="30">
        <f>VLOOKUP($B5,'[2]LAUREATI aa. ss. 2010-11-12'!$B$6:$AL$255,25,FALSE)</f>
        <v>0</v>
      </c>
      <c r="P5" s="31">
        <f>VLOOKUP($B5,'[2]LAUREATI aa. ss. 2010-11-12'!$B$6:$AL$255,26,FALSE)</f>
        <v>59</v>
      </c>
      <c r="Q5" s="29">
        <f>VLOOKUP($B5,'[2]LAUREATI aa. ss. 2010-11-12'!$B$6:$AL$255,27,FALSE)</f>
        <v>16</v>
      </c>
      <c r="R5" s="30">
        <f>VLOOKUP($B5,'[2]LAUREATI aa. ss. 2010-11-12'!$B$6:$AL$255,28,FALSE)</f>
        <v>4</v>
      </c>
      <c r="S5" s="30">
        <f>VLOOKUP($B5,'[2]LAUREATI aa. ss. 2010-11-12'!$B$6:$AL$255,29,FALSE)</f>
        <v>20</v>
      </c>
      <c r="T5" s="30">
        <f>VLOOKUP($B5,'[2]LAUREATI aa. ss. 2010-11-12'!$B$6:$AL$255,30,FALSE)</f>
        <v>28</v>
      </c>
      <c r="U5" s="30">
        <f>VLOOKUP($B5,'[2]LAUREATI aa. ss. 2010-11-12'!$B$6:$AL$255,31,FALSE)</f>
        <v>4</v>
      </c>
      <c r="V5" s="30">
        <f>VLOOKUP($B5,'[2]LAUREATI aa. ss. 2010-11-12'!$B$6:$AL$255,32,FALSE)</f>
        <v>32</v>
      </c>
      <c r="W5" s="30">
        <f>VLOOKUP($B5,'[2]LAUREATI aa. ss. 2010-11-12'!$B$6:$AL$255,33,FALSE)</f>
        <v>21</v>
      </c>
      <c r="X5" s="30">
        <f>VLOOKUP($B5,'[2]LAUREATI aa. ss. 2010-11-12'!$B$6:$AL$255,34,FALSE)</f>
        <v>11</v>
      </c>
      <c r="Y5" s="30">
        <f>VLOOKUP($B5,'[2]LAUREATI aa. ss. 2010-11-12'!$B$6:$AL$255,35,FALSE)</f>
        <v>0</v>
      </c>
      <c r="Z5" s="30">
        <f>VLOOKUP($B5,'[2]LAUREATI aa. ss. 2010-11-12'!$B$6:$AL$255,36,FALSE)</f>
        <v>0</v>
      </c>
      <c r="AA5" s="31">
        <f>VLOOKUP($B5,'[2]LAUREATI aa. ss. 2010-11-12'!$B$6:$AL$255,37,FALSE)</f>
        <v>52</v>
      </c>
      <c r="AB5" s="29">
        <v>41</v>
      </c>
      <c r="AC5" s="30">
        <v>5</v>
      </c>
      <c r="AD5" s="30">
        <v>46</v>
      </c>
      <c r="AE5" s="30">
        <v>48</v>
      </c>
      <c r="AF5" s="30">
        <v>7</v>
      </c>
      <c r="AG5" s="30">
        <f>SUM(AE5:AF5)</f>
        <v>55</v>
      </c>
      <c r="AH5" s="30">
        <v>31</v>
      </c>
      <c r="AI5" s="30">
        <v>16</v>
      </c>
      <c r="AJ5" s="30">
        <v>6</v>
      </c>
      <c r="AK5" s="30">
        <v>2</v>
      </c>
      <c r="AL5" s="31">
        <f>SUM(AD5,AG5)</f>
        <v>101</v>
      </c>
    </row>
    <row r="6" spans="1:38" ht="18">
      <c r="A6" s="25" t="s">
        <v>17</v>
      </c>
      <c r="B6" s="26">
        <v>7750</v>
      </c>
      <c r="C6" s="25" t="s">
        <v>18</v>
      </c>
      <c r="D6" s="27" t="s">
        <v>20</v>
      </c>
      <c r="E6" s="28" t="s">
        <v>21</v>
      </c>
      <c r="F6" s="29">
        <v>3</v>
      </c>
      <c r="G6" s="30">
        <v>0</v>
      </c>
      <c r="H6" s="30">
        <v>3</v>
      </c>
      <c r="I6" s="30">
        <v>3</v>
      </c>
      <c r="J6" s="30">
        <v>1</v>
      </c>
      <c r="K6" s="30">
        <v>4</v>
      </c>
      <c r="L6" s="30">
        <v>4</v>
      </c>
      <c r="M6" s="30">
        <v>0</v>
      </c>
      <c r="N6" s="30">
        <v>0</v>
      </c>
      <c r="O6" s="30">
        <v>0</v>
      </c>
      <c r="P6" s="31">
        <v>7</v>
      </c>
      <c r="Q6" s="29">
        <v>6</v>
      </c>
      <c r="R6" s="30">
        <v>2</v>
      </c>
      <c r="S6" s="30">
        <v>8</v>
      </c>
      <c r="T6" s="30">
        <v>1</v>
      </c>
      <c r="U6" s="30">
        <v>0</v>
      </c>
      <c r="V6" s="30">
        <v>1</v>
      </c>
      <c r="W6" s="30">
        <v>0</v>
      </c>
      <c r="X6" s="30">
        <v>1</v>
      </c>
      <c r="Y6" s="30">
        <v>0</v>
      </c>
      <c r="Z6" s="30">
        <v>0</v>
      </c>
      <c r="AA6" s="31">
        <v>9</v>
      </c>
      <c r="AB6" s="29">
        <v>2</v>
      </c>
      <c r="AC6" s="30">
        <v>0</v>
      </c>
      <c r="AD6" s="30">
        <v>2</v>
      </c>
      <c r="AE6" s="30">
        <v>2</v>
      </c>
      <c r="AF6" s="30">
        <v>0</v>
      </c>
      <c r="AG6" s="30">
        <f aca="true" t="shared" si="0" ref="AG6:AG69">SUM(AE6:AF6)</f>
        <v>2</v>
      </c>
      <c r="AH6" s="30">
        <v>1</v>
      </c>
      <c r="AI6" s="30">
        <v>1</v>
      </c>
      <c r="AJ6" s="30">
        <v>0</v>
      </c>
      <c r="AK6" s="30">
        <v>0</v>
      </c>
      <c r="AL6" s="31">
        <f aca="true" t="shared" si="1" ref="AL6:AL69">SUM(AD6,AG6)</f>
        <v>4</v>
      </c>
    </row>
    <row r="7" spans="1:38" ht="18">
      <c r="A7" s="19" t="s">
        <v>17</v>
      </c>
      <c r="B7" s="32">
        <v>1103</v>
      </c>
      <c r="C7" s="19" t="s">
        <v>22</v>
      </c>
      <c r="D7" s="33" t="s">
        <v>23</v>
      </c>
      <c r="E7" s="34" t="s">
        <v>24</v>
      </c>
      <c r="F7" s="29">
        <v>0</v>
      </c>
      <c r="G7" s="30">
        <v>0</v>
      </c>
      <c r="H7" s="30">
        <v>0</v>
      </c>
      <c r="I7" s="30">
        <v>7</v>
      </c>
      <c r="J7" s="30">
        <v>3</v>
      </c>
      <c r="K7" s="30">
        <v>10</v>
      </c>
      <c r="L7" s="30">
        <v>1</v>
      </c>
      <c r="M7" s="30">
        <v>6</v>
      </c>
      <c r="N7" s="30">
        <v>3</v>
      </c>
      <c r="O7" s="30">
        <v>0</v>
      </c>
      <c r="P7" s="31">
        <v>10</v>
      </c>
      <c r="Q7" s="29">
        <v>0</v>
      </c>
      <c r="R7" s="30">
        <v>0</v>
      </c>
      <c r="S7" s="30">
        <v>0</v>
      </c>
      <c r="T7" s="30">
        <v>6</v>
      </c>
      <c r="U7" s="30">
        <v>1</v>
      </c>
      <c r="V7" s="30">
        <v>7</v>
      </c>
      <c r="W7" s="30">
        <v>0</v>
      </c>
      <c r="X7" s="30">
        <v>0</v>
      </c>
      <c r="Y7" s="30">
        <v>2</v>
      </c>
      <c r="Z7" s="30">
        <v>5</v>
      </c>
      <c r="AA7" s="31">
        <v>7</v>
      </c>
      <c r="AB7" s="29">
        <v>0</v>
      </c>
      <c r="AC7" s="30">
        <v>0</v>
      </c>
      <c r="AD7" s="30">
        <v>0</v>
      </c>
      <c r="AE7" s="30">
        <v>5</v>
      </c>
      <c r="AF7" s="30">
        <v>1</v>
      </c>
      <c r="AG7" s="30">
        <f t="shared" si="0"/>
        <v>6</v>
      </c>
      <c r="AH7" s="30">
        <v>0</v>
      </c>
      <c r="AI7" s="30">
        <v>0</v>
      </c>
      <c r="AJ7" s="30">
        <v>0</v>
      </c>
      <c r="AK7" s="30">
        <v>6</v>
      </c>
      <c r="AL7" s="31">
        <f t="shared" si="1"/>
        <v>6</v>
      </c>
    </row>
    <row r="8" spans="1:38" ht="18">
      <c r="A8" s="19" t="s">
        <v>17</v>
      </c>
      <c r="B8" s="32">
        <v>1048</v>
      </c>
      <c r="C8" s="19" t="s">
        <v>22</v>
      </c>
      <c r="D8" s="33" t="s">
        <v>23</v>
      </c>
      <c r="E8" s="34" t="s">
        <v>25</v>
      </c>
      <c r="F8" s="29">
        <v>0</v>
      </c>
      <c r="G8" s="30">
        <v>0</v>
      </c>
      <c r="H8" s="30">
        <v>0</v>
      </c>
      <c r="I8" s="30">
        <v>18</v>
      </c>
      <c r="J8" s="30">
        <v>2</v>
      </c>
      <c r="K8" s="30">
        <v>20</v>
      </c>
      <c r="L8" s="30">
        <v>1</v>
      </c>
      <c r="M8" s="30">
        <v>9</v>
      </c>
      <c r="N8" s="30">
        <v>5</v>
      </c>
      <c r="O8" s="30">
        <v>5</v>
      </c>
      <c r="P8" s="31">
        <v>20</v>
      </c>
      <c r="Q8" s="29">
        <v>0</v>
      </c>
      <c r="R8" s="30">
        <v>0</v>
      </c>
      <c r="S8" s="30">
        <v>0</v>
      </c>
      <c r="T8" s="30">
        <v>18</v>
      </c>
      <c r="U8" s="30">
        <v>3</v>
      </c>
      <c r="V8" s="30">
        <v>21</v>
      </c>
      <c r="W8" s="30">
        <v>0</v>
      </c>
      <c r="X8" s="30">
        <v>0</v>
      </c>
      <c r="Y8" s="30">
        <v>9</v>
      </c>
      <c r="Z8" s="30">
        <v>12</v>
      </c>
      <c r="AA8" s="31">
        <v>21</v>
      </c>
      <c r="AB8" s="29">
        <v>0</v>
      </c>
      <c r="AC8" s="30">
        <v>0</v>
      </c>
      <c r="AD8" s="30">
        <v>0</v>
      </c>
      <c r="AE8" s="30">
        <v>3</v>
      </c>
      <c r="AF8" s="30">
        <v>1</v>
      </c>
      <c r="AG8" s="30">
        <f t="shared" si="0"/>
        <v>4</v>
      </c>
      <c r="AH8" s="30">
        <v>0</v>
      </c>
      <c r="AI8" s="30">
        <v>0</v>
      </c>
      <c r="AJ8" s="30">
        <v>0</v>
      </c>
      <c r="AK8" s="30">
        <v>4</v>
      </c>
      <c r="AL8" s="31">
        <f t="shared" si="1"/>
        <v>4</v>
      </c>
    </row>
    <row r="9" spans="1:38" ht="18">
      <c r="A9" s="19" t="s">
        <v>17</v>
      </c>
      <c r="B9" s="32">
        <v>1050</v>
      </c>
      <c r="C9" s="19" t="s">
        <v>22</v>
      </c>
      <c r="D9" s="33" t="s">
        <v>23</v>
      </c>
      <c r="E9" s="34" t="s">
        <v>26</v>
      </c>
      <c r="F9" s="29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1">
        <v>0</v>
      </c>
      <c r="Q9" s="29">
        <v>0</v>
      </c>
      <c r="R9" s="30">
        <v>0</v>
      </c>
      <c r="S9" s="30">
        <v>0</v>
      </c>
      <c r="T9" s="30">
        <v>1</v>
      </c>
      <c r="U9" s="30">
        <v>0</v>
      </c>
      <c r="V9" s="30">
        <v>1</v>
      </c>
      <c r="W9" s="30">
        <v>0</v>
      </c>
      <c r="X9" s="30">
        <v>0</v>
      </c>
      <c r="Y9" s="30">
        <v>0</v>
      </c>
      <c r="Z9" s="30">
        <v>1</v>
      </c>
      <c r="AA9" s="31">
        <v>1</v>
      </c>
      <c r="AB9" s="29">
        <v>0</v>
      </c>
      <c r="AC9" s="30">
        <v>0</v>
      </c>
      <c r="AD9" s="30">
        <v>0</v>
      </c>
      <c r="AE9" s="30">
        <v>0</v>
      </c>
      <c r="AF9" s="30">
        <v>0</v>
      </c>
      <c r="AG9" s="30">
        <f t="shared" si="0"/>
        <v>0</v>
      </c>
      <c r="AH9" s="30">
        <v>0</v>
      </c>
      <c r="AI9" s="30">
        <v>0</v>
      </c>
      <c r="AJ9" s="30">
        <v>0</v>
      </c>
      <c r="AK9" s="30">
        <v>0</v>
      </c>
      <c r="AL9" s="31">
        <f t="shared" si="1"/>
        <v>0</v>
      </c>
    </row>
    <row r="10" spans="1:39" ht="18">
      <c r="A10" s="19" t="s">
        <v>17</v>
      </c>
      <c r="B10" s="32">
        <v>1060</v>
      </c>
      <c r="C10" s="19" t="s">
        <v>22</v>
      </c>
      <c r="D10" s="33" t="s">
        <v>23</v>
      </c>
      <c r="E10" s="34" t="s">
        <v>27</v>
      </c>
      <c r="F10" s="29">
        <v>0</v>
      </c>
      <c r="G10" s="30">
        <v>0</v>
      </c>
      <c r="H10" s="30">
        <v>0</v>
      </c>
      <c r="I10" s="30">
        <v>28</v>
      </c>
      <c r="J10" s="30">
        <v>4</v>
      </c>
      <c r="K10" s="30">
        <v>32</v>
      </c>
      <c r="L10" s="30">
        <v>4</v>
      </c>
      <c r="M10" s="30">
        <v>12</v>
      </c>
      <c r="N10" s="30">
        <v>4</v>
      </c>
      <c r="O10" s="30">
        <v>12</v>
      </c>
      <c r="P10" s="31">
        <v>32</v>
      </c>
      <c r="Q10" s="29">
        <v>0</v>
      </c>
      <c r="R10" s="30">
        <v>0</v>
      </c>
      <c r="S10" s="30">
        <v>0</v>
      </c>
      <c r="T10" s="30">
        <v>23</v>
      </c>
      <c r="U10" s="30">
        <v>5</v>
      </c>
      <c r="V10" s="30">
        <v>28</v>
      </c>
      <c r="W10" s="30">
        <v>0</v>
      </c>
      <c r="X10" s="30">
        <v>5</v>
      </c>
      <c r="Y10" s="30">
        <v>11</v>
      </c>
      <c r="Z10" s="30">
        <v>12</v>
      </c>
      <c r="AA10" s="31">
        <v>28</v>
      </c>
      <c r="AB10" s="29">
        <v>0</v>
      </c>
      <c r="AC10" s="30">
        <v>0</v>
      </c>
      <c r="AD10" s="30">
        <v>0</v>
      </c>
      <c r="AE10" s="30">
        <v>16</v>
      </c>
      <c r="AF10" s="30">
        <v>2</v>
      </c>
      <c r="AG10" s="30">
        <f t="shared" si="0"/>
        <v>18</v>
      </c>
      <c r="AH10" s="30">
        <v>0</v>
      </c>
      <c r="AI10" s="30">
        <v>0</v>
      </c>
      <c r="AJ10" s="30">
        <v>7</v>
      </c>
      <c r="AK10" s="30">
        <v>11</v>
      </c>
      <c r="AL10" s="31">
        <f t="shared" si="1"/>
        <v>18</v>
      </c>
      <c r="AM10" s="35"/>
    </row>
    <row r="11" spans="1:39" ht="18">
      <c r="A11" s="19" t="s">
        <v>17</v>
      </c>
      <c r="B11" s="32">
        <v>1062</v>
      </c>
      <c r="C11" s="19" t="s">
        <v>22</v>
      </c>
      <c r="D11" s="33" t="s">
        <v>23</v>
      </c>
      <c r="E11" s="34" t="s">
        <v>28</v>
      </c>
      <c r="F11" s="29">
        <v>0</v>
      </c>
      <c r="G11" s="30">
        <v>0</v>
      </c>
      <c r="H11" s="30">
        <v>0</v>
      </c>
      <c r="I11" s="30">
        <v>1</v>
      </c>
      <c r="J11" s="30">
        <v>1</v>
      </c>
      <c r="K11" s="30">
        <v>2</v>
      </c>
      <c r="L11" s="30">
        <v>0</v>
      </c>
      <c r="M11" s="30">
        <v>0</v>
      </c>
      <c r="N11" s="30">
        <v>1</v>
      </c>
      <c r="O11" s="30">
        <v>1</v>
      </c>
      <c r="P11" s="31">
        <v>2</v>
      </c>
      <c r="Q11" s="29">
        <v>0</v>
      </c>
      <c r="R11" s="30">
        <v>0</v>
      </c>
      <c r="S11" s="30">
        <v>0</v>
      </c>
      <c r="T11" s="30">
        <v>3</v>
      </c>
      <c r="U11" s="30">
        <v>1</v>
      </c>
      <c r="V11" s="30">
        <v>4</v>
      </c>
      <c r="W11" s="30">
        <v>0</v>
      </c>
      <c r="X11" s="30">
        <v>0</v>
      </c>
      <c r="Y11" s="30">
        <v>0</v>
      </c>
      <c r="Z11" s="30">
        <v>4</v>
      </c>
      <c r="AA11" s="31">
        <v>4</v>
      </c>
      <c r="AB11" s="29">
        <v>0</v>
      </c>
      <c r="AC11" s="30">
        <v>0</v>
      </c>
      <c r="AD11" s="30">
        <v>0</v>
      </c>
      <c r="AE11" s="30">
        <v>2</v>
      </c>
      <c r="AF11" s="30">
        <v>1</v>
      </c>
      <c r="AG11" s="30">
        <f t="shared" si="0"/>
        <v>3</v>
      </c>
      <c r="AH11" s="30">
        <v>0</v>
      </c>
      <c r="AI11" s="30">
        <v>0</v>
      </c>
      <c r="AJ11" s="30">
        <v>0</v>
      </c>
      <c r="AK11" s="30">
        <v>3</v>
      </c>
      <c r="AL11" s="31">
        <f t="shared" si="1"/>
        <v>3</v>
      </c>
      <c r="AM11" s="35"/>
    </row>
    <row r="12" spans="1:39" ht="33">
      <c r="A12" s="25" t="s">
        <v>17</v>
      </c>
      <c r="B12" s="26">
        <v>8747</v>
      </c>
      <c r="C12" s="25" t="s">
        <v>29</v>
      </c>
      <c r="D12" s="27" t="s">
        <v>20</v>
      </c>
      <c r="E12" s="28" t="s">
        <v>30</v>
      </c>
      <c r="F12" s="29">
        <v>3</v>
      </c>
      <c r="G12" s="30">
        <v>3</v>
      </c>
      <c r="H12" s="30">
        <v>6</v>
      </c>
      <c r="I12" s="30">
        <v>2</v>
      </c>
      <c r="J12" s="30">
        <v>3</v>
      </c>
      <c r="K12" s="30">
        <v>5</v>
      </c>
      <c r="L12" s="30">
        <v>5</v>
      </c>
      <c r="M12" s="30">
        <v>0</v>
      </c>
      <c r="N12" s="30">
        <v>0</v>
      </c>
      <c r="O12" s="30">
        <v>0</v>
      </c>
      <c r="P12" s="31">
        <v>11</v>
      </c>
      <c r="Q12" s="29">
        <v>4</v>
      </c>
      <c r="R12" s="30">
        <v>3</v>
      </c>
      <c r="S12" s="30">
        <v>7</v>
      </c>
      <c r="T12" s="30">
        <v>2</v>
      </c>
      <c r="U12" s="30">
        <v>1</v>
      </c>
      <c r="V12" s="30">
        <v>3</v>
      </c>
      <c r="W12" s="30">
        <v>2</v>
      </c>
      <c r="X12" s="30">
        <v>1</v>
      </c>
      <c r="Y12" s="30">
        <v>0</v>
      </c>
      <c r="Z12" s="30">
        <v>0</v>
      </c>
      <c r="AA12" s="31">
        <v>10</v>
      </c>
      <c r="AB12" s="29">
        <v>2</v>
      </c>
      <c r="AC12" s="30">
        <v>0</v>
      </c>
      <c r="AD12" s="30">
        <v>2</v>
      </c>
      <c r="AE12" s="30">
        <v>4</v>
      </c>
      <c r="AF12" s="30">
        <v>0</v>
      </c>
      <c r="AG12" s="30">
        <f t="shared" si="0"/>
        <v>4</v>
      </c>
      <c r="AH12" s="30">
        <v>2</v>
      </c>
      <c r="AI12" s="30">
        <v>2</v>
      </c>
      <c r="AJ12" s="30">
        <v>0</v>
      </c>
      <c r="AK12" s="30">
        <v>0</v>
      </c>
      <c r="AL12" s="31">
        <f t="shared" si="1"/>
        <v>6</v>
      </c>
      <c r="AM12" s="35"/>
    </row>
    <row r="13" spans="1:39" ht="33">
      <c r="A13" s="25" t="s">
        <v>17</v>
      </c>
      <c r="B13" s="26">
        <v>8746</v>
      </c>
      <c r="C13" s="25" t="s">
        <v>29</v>
      </c>
      <c r="D13" s="27" t="s">
        <v>20</v>
      </c>
      <c r="E13" s="28" t="s">
        <v>31</v>
      </c>
      <c r="F13" s="29">
        <v>1</v>
      </c>
      <c r="G13" s="30">
        <v>0</v>
      </c>
      <c r="H13" s="30">
        <v>1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1">
        <v>1</v>
      </c>
      <c r="Q13" s="29">
        <v>4</v>
      </c>
      <c r="R13" s="30">
        <v>6</v>
      </c>
      <c r="S13" s="30">
        <v>10</v>
      </c>
      <c r="T13" s="30">
        <v>2</v>
      </c>
      <c r="U13" s="30">
        <v>0</v>
      </c>
      <c r="V13" s="30">
        <v>2</v>
      </c>
      <c r="W13" s="30">
        <v>1</v>
      </c>
      <c r="X13" s="30">
        <v>1</v>
      </c>
      <c r="Y13" s="30">
        <v>0</v>
      </c>
      <c r="Z13" s="30">
        <v>0</v>
      </c>
      <c r="AA13" s="31">
        <v>12</v>
      </c>
      <c r="AB13" s="29">
        <v>0</v>
      </c>
      <c r="AC13" s="30">
        <v>0</v>
      </c>
      <c r="AD13" s="30">
        <v>0</v>
      </c>
      <c r="AE13" s="30">
        <v>3</v>
      </c>
      <c r="AF13" s="30">
        <v>3</v>
      </c>
      <c r="AG13" s="30">
        <f t="shared" si="0"/>
        <v>6</v>
      </c>
      <c r="AH13" s="30">
        <v>4</v>
      </c>
      <c r="AI13" s="30">
        <v>2</v>
      </c>
      <c r="AJ13" s="30">
        <v>0</v>
      </c>
      <c r="AK13" s="30">
        <v>0</v>
      </c>
      <c r="AL13" s="31">
        <f t="shared" si="1"/>
        <v>6</v>
      </c>
      <c r="AM13" s="35"/>
    </row>
    <row r="14" spans="1:39" ht="33">
      <c r="A14" s="25" t="s">
        <v>32</v>
      </c>
      <c r="B14" s="26">
        <v>7598</v>
      </c>
      <c r="C14" s="25" t="s">
        <v>18</v>
      </c>
      <c r="D14" s="27" t="s">
        <v>20</v>
      </c>
      <c r="E14" s="28" t="s">
        <v>33</v>
      </c>
      <c r="F14" s="29">
        <v>14</v>
      </c>
      <c r="G14" s="30">
        <v>2</v>
      </c>
      <c r="H14" s="30">
        <v>16</v>
      </c>
      <c r="I14" s="30">
        <v>6</v>
      </c>
      <c r="J14" s="30">
        <v>0</v>
      </c>
      <c r="K14" s="30">
        <v>6</v>
      </c>
      <c r="L14" s="30">
        <v>6</v>
      </c>
      <c r="M14" s="30">
        <v>0</v>
      </c>
      <c r="N14" s="30">
        <v>0</v>
      </c>
      <c r="O14" s="30">
        <v>0</v>
      </c>
      <c r="P14" s="31">
        <v>22</v>
      </c>
      <c r="Q14" s="29">
        <v>12</v>
      </c>
      <c r="R14" s="30">
        <v>1</v>
      </c>
      <c r="S14" s="30">
        <v>13</v>
      </c>
      <c r="T14" s="30">
        <v>23</v>
      </c>
      <c r="U14" s="30">
        <v>6</v>
      </c>
      <c r="V14" s="30">
        <v>29</v>
      </c>
      <c r="W14" s="30">
        <v>22</v>
      </c>
      <c r="X14" s="30">
        <v>7</v>
      </c>
      <c r="Y14" s="30">
        <v>0</v>
      </c>
      <c r="Z14" s="30">
        <v>0</v>
      </c>
      <c r="AA14" s="31">
        <v>42</v>
      </c>
      <c r="AB14" s="29">
        <v>12</v>
      </c>
      <c r="AC14" s="30">
        <v>1</v>
      </c>
      <c r="AD14" s="30">
        <v>13</v>
      </c>
      <c r="AE14" s="30">
        <v>18</v>
      </c>
      <c r="AF14" s="30">
        <v>7</v>
      </c>
      <c r="AG14" s="30">
        <f t="shared" si="0"/>
        <v>25</v>
      </c>
      <c r="AH14" s="30">
        <v>14</v>
      </c>
      <c r="AI14" s="30">
        <v>7</v>
      </c>
      <c r="AJ14" s="30">
        <v>4</v>
      </c>
      <c r="AK14" s="30">
        <v>0</v>
      </c>
      <c r="AL14" s="31">
        <f t="shared" si="1"/>
        <v>38</v>
      </c>
      <c r="AM14" s="35"/>
    </row>
    <row r="15" spans="1:39" ht="33">
      <c r="A15" s="19" t="s">
        <v>32</v>
      </c>
      <c r="B15" s="32">
        <v>7599</v>
      </c>
      <c r="C15" s="19" t="s">
        <v>18</v>
      </c>
      <c r="D15" s="33" t="s">
        <v>23</v>
      </c>
      <c r="E15" s="34" t="s">
        <v>34</v>
      </c>
      <c r="F15" s="29">
        <v>3</v>
      </c>
      <c r="G15" s="30">
        <v>2</v>
      </c>
      <c r="H15" s="30">
        <v>5</v>
      </c>
      <c r="I15" s="30">
        <v>8</v>
      </c>
      <c r="J15" s="30">
        <v>2</v>
      </c>
      <c r="K15" s="30">
        <v>10</v>
      </c>
      <c r="L15" s="30">
        <v>10</v>
      </c>
      <c r="M15" s="30">
        <v>0</v>
      </c>
      <c r="N15" s="30">
        <v>0</v>
      </c>
      <c r="O15" s="30">
        <v>0</v>
      </c>
      <c r="P15" s="31">
        <v>15</v>
      </c>
      <c r="Q15" s="29">
        <v>5</v>
      </c>
      <c r="R15" s="30">
        <v>6</v>
      </c>
      <c r="S15" s="30">
        <v>11</v>
      </c>
      <c r="T15" s="30">
        <v>4</v>
      </c>
      <c r="U15" s="30">
        <v>2</v>
      </c>
      <c r="V15" s="30">
        <v>6</v>
      </c>
      <c r="W15" s="30">
        <v>3</v>
      </c>
      <c r="X15" s="30">
        <v>3</v>
      </c>
      <c r="Y15" s="30">
        <v>0</v>
      </c>
      <c r="Z15" s="30">
        <v>0</v>
      </c>
      <c r="AA15" s="31">
        <v>17</v>
      </c>
      <c r="AB15" s="29">
        <v>0</v>
      </c>
      <c r="AC15" s="30">
        <v>1</v>
      </c>
      <c r="AD15" s="30">
        <v>1</v>
      </c>
      <c r="AE15" s="30">
        <v>6</v>
      </c>
      <c r="AF15" s="30">
        <v>3</v>
      </c>
      <c r="AG15" s="30">
        <f t="shared" si="0"/>
        <v>9</v>
      </c>
      <c r="AH15" s="30">
        <v>6</v>
      </c>
      <c r="AI15" s="30">
        <v>2</v>
      </c>
      <c r="AJ15" s="30">
        <v>1</v>
      </c>
      <c r="AK15" s="30">
        <v>0</v>
      </c>
      <c r="AL15" s="31">
        <f t="shared" si="1"/>
        <v>10</v>
      </c>
      <c r="AM15" s="35"/>
    </row>
    <row r="16" spans="1:39" ht="33">
      <c r="A16" s="19" t="s">
        <v>32</v>
      </c>
      <c r="B16" s="32">
        <v>1041</v>
      </c>
      <c r="C16" s="19" t="s">
        <v>22</v>
      </c>
      <c r="D16" s="33" t="s">
        <v>23</v>
      </c>
      <c r="E16" s="34" t="s">
        <v>35</v>
      </c>
      <c r="F16" s="29">
        <v>0</v>
      </c>
      <c r="G16" s="30">
        <v>0</v>
      </c>
      <c r="H16" s="30">
        <v>0</v>
      </c>
      <c r="I16" s="30">
        <v>3</v>
      </c>
      <c r="J16" s="30">
        <v>1</v>
      </c>
      <c r="K16" s="30">
        <v>4</v>
      </c>
      <c r="L16" s="30">
        <v>1</v>
      </c>
      <c r="M16" s="30">
        <v>2</v>
      </c>
      <c r="N16" s="30">
        <v>0</v>
      </c>
      <c r="O16" s="30">
        <v>1</v>
      </c>
      <c r="P16" s="31">
        <v>4</v>
      </c>
      <c r="Q16" s="29">
        <v>0</v>
      </c>
      <c r="R16" s="30">
        <v>0</v>
      </c>
      <c r="S16" s="30">
        <v>0</v>
      </c>
      <c r="T16" s="30">
        <v>2</v>
      </c>
      <c r="U16" s="30">
        <v>1</v>
      </c>
      <c r="V16" s="30">
        <v>3</v>
      </c>
      <c r="W16" s="30">
        <v>0</v>
      </c>
      <c r="X16" s="30">
        <v>1</v>
      </c>
      <c r="Y16" s="30">
        <v>0</v>
      </c>
      <c r="Z16" s="30">
        <v>2</v>
      </c>
      <c r="AA16" s="31">
        <v>3</v>
      </c>
      <c r="AB16" s="29">
        <v>0</v>
      </c>
      <c r="AC16" s="30">
        <v>0</v>
      </c>
      <c r="AD16" s="30">
        <v>0</v>
      </c>
      <c r="AE16" s="30">
        <v>0</v>
      </c>
      <c r="AF16" s="30">
        <v>1</v>
      </c>
      <c r="AG16" s="30">
        <f t="shared" si="0"/>
        <v>1</v>
      </c>
      <c r="AH16" s="30">
        <v>0</v>
      </c>
      <c r="AI16" s="30">
        <v>0</v>
      </c>
      <c r="AJ16" s="30">
        <v>1</v>
      </c>
      <c r="AK16" s="30">
        <v>0</v>
      </c>
      <c r="AL16" s="31">
        <f t="shared" si="1"/>
        <v>1</v>
      </c>
      <c r="AM16" s="35"/>
    </row>
    <row r="17" spans="1:39" ht="33">
      <c r="A17" s="19" t="s">
        <v>32</v>
      </c>
      <c r="B17" s="32">
        <v>1040</v>
      </c>
      <c r="C17" s="19" t="s">
        <v>22</v>
      </c>
      <c r="D17" s="33" t="s">
        <v>23</v>
      </c>
      <c r="E17" s="34" t="s">
        <v>36</v>
      </c>
      <c r="F17" s="29">
        <v>0</v>
      </c>
      <c r="G17" s="30">
        <v>0</v>
      </c>
      <c r="H17" s="30">
        <v>0</v>
      </c>
      <c r="I17" s="30">
        <v>6</v>
      </c>
      <c r="J17" s="30">
        <v>2</v>
      </c>
      <c r="K17" s="30">
        <v>8</v>
      </c>
      <c r="L17" s="30">
        <v>2</v>
      </c>
      <c r="M17" s="30">
        <v>3</v>
      </c>
      <c r="N17" s="30">
        <v>1</v>
      </c>
      <c r="O17" s="30">
        <v>2</v>
      </c>
      <c r="P17" s="31">
        <v>8</v>
      </c>
      <c r="Q17" s="29">
        <v>0</v>
      </c>
      <c r="R17" s="30">
        <v>0</v>
      </c>
      <c r="S17" s="30">
        <v>0</v>
      </c>
      <c r="T17" s="30">
        <v>2</v>
      </c>
      <c r="U17" s="30">
        <v>3</v>
      </c>
      <c r="V17" s="30">
        <v>5</v>
      </c>
      <c r="W17" s="30">
        <v>0</v>
      </c>
      <c r="X17" s="30">
        <v>1</v>
      </c>
      <c r="Y17" s="30">
        <v>3</v>
      </c>
      <c r="Z17" s="30">
        <v>1</v>
      </c>
      <c r="AA17" s="31">
        <v>5</v>
      </c>
      <c r="AB17" s="29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f t="shared" si="0"/>
        <v>0</v>
      </c>
      <c r="AH17" s="30">
        <v>0</v>
      </c>
      <c r="AI17" s="30">
        <v>0</v>
      </c>
      <c r="AJ17" s="30">
        <v>0</v>
      </c>
      <c r="AK17" s="30">
        <v>0</v>
      </c>
      <c r="AL17" s="31">
        <f t="shared" si="1"/>
        <v>0</v>
      </c>
      <c r="AM17" s="35"/>
    </row>
    <row r="18" spans="1:39" ht="33">
      <c r="A18" s="19" t="s">
        <v>32</v>
      </c>
      <c r="B18" s="32">
        <v>1042</v>
      </c>
      <c r="C18" s="19" t="s">
        <v>22</v>
      </c>
      <c r="D18" s="33" t="s">
        <v>23</v>
      </c>
      <c r="E18" s="34" t="s">
        <v>37</v>
      </c>
      <c r="F18" s="29">
        <v>0</v>
      </c>
      <c r="G18" s="30">
        <v>0</v>
      </c>
      <c r="H18" s="30">
        <v>0</v>
      </c>
      <c r="I18" s="30">
        <v>9</v>
      </c>
      <c r="J18" s="30">
        <v>2</v>
      </c>
      <c r="K18" s="30">
        <v>11</v>
      </c>
      <c r="L18" s="30">
        <v>0</v>
      </c>
      <c r="M18" s="30">
        <v>3</v>
      </c>
      <c r="N18" s="30">
        <v>4</v>
      </c>
      <c r="O18" s="30">
        <v>4</v>
      </c>
      <c r="P18" s="31">
        <v>11</v>
      </c>
      <c r="Q18" s="29">
        <v>0</v>
      </c>
      <c r="R18" s="30">
        <v>0</v>
      </c>
      <c r="S18" s="30">
        <v>0</v>
      </c>
      <c r="T18" s="30">
        <v>4</v>
      </c>
      <c r="U18" s="30">
        <v>0</v>
      </c>
      <c r="V18" s="30">
        <v>4</v>
      </c>
      <c r="W18" s="30">
        <v>0</v>
      </c>
      <c r="X18" s="30">
        <v>2</v>
      </c>
      <c r="Y18" s="30">
        <v>2</v>
      </c>
      <c r="Z18" s="30">
        <v>0</v>
      </c>
      <c r="AA18" s="31">
        <v>4</v>
      </c>
      <c r="AB18" s="29">
        <v>0</v>
      </c>
      <c r="AC18" s="30">
        <v>0</v>
      </c>
      <c r="AD18" s="30">
        <v>0</v>
      </c>
      <c r="AE18" s="30">
        <v>3</v>
      </c>
      <c r="AF18" s="30">
        <v>0</v>
      </c>
      <c r="AG18" s="30">
        <f t="shared" si="0"/>
        <v>3</v>
      </c>
      <c r="AH18" s="30">
        <v>0</v>
      </c>
      <c r="AI18" s="30">
        <v>0</v>
      </c>
      <c r="AJ18" s="30">
        <v>0</v>
      </c>
      <c r="AK18" s="30">
        <v>3</v>
      </c>
      <c r="AL18" s="31">
        <f t="shared" si="1"/>
        <v>3</v>
      </c>
      <c r="AM18" s="35"/>
    </row>
    <row r="19" spans="1:39" ht="33">
      <c r="A19" s="25" t="s">
        <v>32</v>
      </c>
      <c r="B19" s="26">
        <v>8748</v>
      </c>
      <c r="C19" s="25" t="s">
        <v>29</v>
      </c>
      <c r="D19" s="27" t="s">
        <v>20</v>
      </c>
      <c r="E19" s="28" t="s">
        <v>38</v>
      </c>
      <c r="F19" s="29">
        <v>9</v>
      </c>
      <c r="G19" s="30">
        <v>4</v>
      </c>
      <c r="H19" s="30">
        <v>13</v>
      </c>
      <c r="I19" s="30">
        <v>12</v>
      </c>
      <c r="J19" s="30">
        <v>3</v>
      </c>
      <c r="K19" s="30">
        <v>15</v>
      </c>
      <c r="L19" s="30">
        <v>15</v>
      </c>
      <c r="M19" s="30">
        <v>0</v>
      </c>
      <c r="N19" s="30">
        <v>0</v>
      </c>
      <c r="O19" s="30">
        <v>0</v>
      </c>
      <c r="P19" s="31">
        <v>28</v>
      </c>
      <c r="Q19" s="29">
        <v>8</v>
      </c>
      <c r="R19" s="30">
        <v>4</v>
      </c>
      <c r="S19" s="30">
        <v>12</v>
      </c>
      <c r="T19" s="30">
        <v>12</v>
      </c>
      <c r="U19" s="30">
        <v>3</v>
      </c>
      <c r="V19" s="30">
        <v>15</v>
      </c>
      <c r="W19" s="30">
        <v>15</v>
      </c>
      <c r="X19" s="30">
        <v>0</v>
      </c>
      <c r="Y19" s="30">
        <v>0</v>
      </c>
      <c r="Z19" s="30">
        <v>0</v>
      </c>
      <c r="AA19" s="31">
        <v>27</v>
      </c>
      <c r="AB19" s="29">
        <v>10</v>
      </c>
      <c r="AC19" s="30">
        <v>5</v>
      </c>
      <c r="AD19" s="30">
        <v>15</v>
      </c>
      <c r="AE19" s="30">
        <v>8</v>
      </c>
      <c r="AF19" s="30">
        <v>2</v>
      </c>
      <c r="AG19" s="30">
        <f t="shared" si="0"/>
        <v>10</v>
      </c>
      <c r="AH19" s="30">
        <v>9</v>
      </c>
      <c r="AI19" s="30">
        <v>1</v>
      </c>
      <c r="AJ19" s="30">
        <v>0</v>
      </c>
      <c r="AK19" s="30">
        <v>0</v>
      </c>
      <c r="AL19" s="31">
        <f t="shared" si="1"/>
        <v>25</v>
      </c>
      <c r="AM19" s="35"/>
    </row>
    <row r="20" spans="1:39" ht="33">
      <c r="A20" s="25" t="s">
        <v>32</v>
      </c>
      <c r="B20" s="26">
        <v>8583</v>
      </c>
      <c r="C20" s="25" t="s">
        <v>29</v>
      </c>
      <c r="D20" s="27" t="s">
        <v>20</v>
      </c>
      <c r="E20" s="28" t="s">
        <v>39</v>
      </c>
      <c r="F20" s="29">
        <v>4</v>
      </c>
      <c r="G20" s="30">
        <v>3</v>
      </c>
      <c r="H20" s="30">
        <v>7</v>
      </c>
      <c r="I20" s="30">
        <v>8</v>
      </c>
      <c r="J20" s="30">
        <v>1</v>
      </c>
      <c r="K20" s="30">
        <v>9</v>
      </c>
      <c r="L20" s="30">
        <v>7</v>
      </c>
      <c r="M20" s="30">
        <v>2</v>
      </c>
      <c r="N20" s="30">
        <v>0</v>
      </c>
      <c r="O20" s="30">
        <v>0</v>
      </c>
      <c r="P20" s="31">
        <v>16</v>
      </c>
      <c r="Q20" s="29">
        <v>5</v>
      </c>
      <c r="R20" s="30">
        <v>1</v>
      </c>
      <c r="S20" s="30">
        <v>6</v>
      </c>
      <c r="T20" s="30">
        <v>1</v>
      </c>
      <c r="U20" s="30">
        <v>1</v>
      </c>
      <c r="V20" s="30">
        <v>2</v>
      </c>
      <c r="W20" s="30">
        <v>2</v>
      </c>
      <c r="X20" s="30">
        <v>0</v>
      </c>
      <c r="Y20" s="30">
        <v>0</v>
      </c>
      <c r="Z20" s="30">
        <v>0</v>
      </c>
      <c r="AA20" s="31">
        <v>8</v>
      </c>
      <c r="AB20" s="29">
        <v>6</v>
      </c>
      <c r="AC20" s="30">
        <v>1</v>
      </c>
      <c r="AD20" s="30">
        <v>7</v>
      </c>
      <c r="AE20" s="30">
        <v>5</v>
      </c>
      <c r="AF20" s="30">
        <v>2</v>
      </c>
      <c r="AG20" s="30">
        <f t="shared" si="0"/>
        <v>7</v>
      </c>
      <c r="AH20" s="30">
        <v>6</v>
      </c>
      <c r="AI20" s="30">
        <v>1</v>
      </c>
      <c r="AJ20" s="30">
        <v>0</v>
      </c>
      <c r="AK20" s="30">
        <v>0</v>
      </c>
      <c r="AL20" s="31">
        <f t="shared" si="1"/>
        <v>14</v>
      </c>
      <c r="AM20" s="35"/>
    </row>
    <row r="21" spans="1:39" ht="33">
      <c r="A21" s="25" t="s">
        <v>32</v>
      </c>
      <c r="B21" s="26">
        <v>8584</v>
      </c>
      <c r="C21" s="25" t="s">
        <v>29</v>
      </c>
      <c r="D21" s="27" t="s">
        <v>20</v>
      </c>
      <c r="E21" s="28" t="s">
        <v>40</v>
      </c>
      <c r="F21" s="29">
        <v>28</v>
      </c>
      <c r="G21" s="30">
        <v>5</v>
      </c>
      <c r="H21" s="30">
        <v>33</v>
      </c>
      <c r="I21" s="30">
        <v>7</v>
      </c>
      <c r="J21" s="30">
        <v>4</v>
      </c>
      <c r="K21" s="30">
        <v>11</v>
      </c>
      <c r="L21" s="30">
        <v>10</v>
      </c>
      <c r="M21" s="30">
        <v>1</v>
      </c>
      <c r="N21" s="30">
        <v>0</v>
      </c>
      <c r="O21" s="30">
        <v>0</v>
      </c>
      <c r="P21" s="31">
        <v>44</v>
      </c>
      <c r="Q21" s="29">
        <v>25</v>
      </c>
      <c r="R21" s="30">
        <v>3</v>
      </c>
      <c r="S21" s="30">
        <v>28</v>
      </c>
      <c r="T21" s="30">
        <v>8</v>
      </c>
      <c r="U21" s="30">
        <v>4</v>
      </c>
      <c r="V21" s="30">
        <v>12</v>
      </c>
      <c r="W21" s="30">
        <v>10</v>
      </c>
      <c r="X21" s="30">
        <v>2</v>
      </c>
      <c r="Y21" s="30">
        <v>0</v>
      </c>
      <c r="Z21" s="30">
        <v>0</v>
      </c>
      <c r="AA21" s="31">
        <v>40</v>
      </c>
      <c r="AB21" s="29">
        <v>17</v>
      </c>
      <c r="AC21" s="30">
        <v>1</v>
      </c>
      <c r="AD21" s="30">
        <v>18</v>
      </c>
      <c r="AE21" s="30">
        <v>5</v>
      </c>
      <c r="AF21" s="30">
        <v>4</v>
      </c>
      <c r="AG21" s="30">
        <f t="shared" si="0"/>
        <v>9</v>
      </c>
      <c r="AH21" s="30">
        <v>7</v>
      </c>
      <c r="AI21" s="30">
        <v>1</v>
      </c>
      <c r="AJ21" s="30">
        <v>0</v>
      </c>
      <c r="AK21" s="30">
        <v>1</v>
      </c>
      <c r="AL21" s="31">
        <f t="shared" si="1"/>
        <v>27</v>
      </c>
      <c r="AM21" s="35"/>
    </row>
    <row r="22" spans="1:39" ht="33">
      <c r="A22" s="25" t="s">
        <v>32</v>
      </c>
      <c r="B22" s="26">
        <v>8749</v>
      </c>
      <c r="C22" s="25" t="s">
        <v>29</v>
      </c>
      <c r="D22" s="27" t="s">
        <v>20</v>
      </c>
      <c r="E22" s="28" t="s">
        <v>41</v>
      </c>
      <c r="F22" s="29">
        <v>29</v>
      </c>
      <c r="G22" s="30">
        <v>3</v>
      </c>
      <c r="H22" s="30">
        <v>32</v>
      </c>
      <c r="I22" s="30">
        <v>18</v>
      </c>
      <c r="J22" s="30">
        <v>7</v>
      </c>
      <c r="K22" s="30">
        <v>25</v>
      </c>
      <c r="L22" s="30">
        <v>25</v>
      </c>
      <c r="M22" s="30">
        <v>0</v>
      </c>
      <c r="N22" s="30">
        <v>0</v>
      </c>
      <c r="O22" s="30">
        <v>0</v>
      </c>
      <c r="P22" s="31">
        <v>57</v>
      </c>
      <c r="Q22" s="29">
        <v>33</v>
      </c>
      <c r="R22" s="30">
        <v>6</v>
      </c>
      <c r="S22" s="30">
        <v>39</v>
      </c>
      <c r="T22" s="30">
        <v>17</v>
      </c>
      <c r="U22" s="30">
        <v>7</v>
      </c>
      <c r="V22" s="30">
        <v>24</v>
      </c>
      <c r="W22" s="30">
        <v>19</v>
      </c>
      <c r="X22" s="30">
        <v>5</v>
      </c>
      <c r="Y22" s="30">
        <v>0</v>
      </c>
      <c r="Z22" s="30">
        <v>0</v>
      </c>
      <c r="AA22" s="31">
        <v>63</v>
      </c>
      <c r="AB22" s="29">
        <v>29</v>
      </c>
      <c r="AC22" s="30">
        <v>7</v>
      </c>
      <c r="AD22" s="30">
        <v>36</v>
      </c>
      <c r="AE22" s="30">
        <v>13</v>
      </c>
      <c r="AF22" s="30">
        <v>2</v>
      </c>
      <c r="AG22" s="30">
        <f t="shared" si="0"/>
        <v>15</v>
      </c>
      <c r="AH22" s="30">
        <v>12</v>
      </c>
      <c r="AI22" s="30">
        <v>2</v>
      </c>
      <c r="AJ22" s="30">
        <v>0</v>
      </c>
      <c r="AK22" s="30">
        <v>1</v>
      </c>
      <c r="AL22" s="31">
        <f t="shared" si="1"/>
        <v>51</v>
      </c>
      <c r="AM22" s="35"/>
    </row>
    <row r="23" spans="1:39" ht="33">
      <c r="A23" s="19" t="s">
        <v>32</v>
      </c>
      <c r="B23" s="32">
        <v>5003</v>
      </c>
      <c r="C23" s="19" t="s">
        <v>42</v>
      </c>
      <c r="D23" s="33" t="s">
        <v>23</v>
      </c>
      <c r="E23" s="34" t="s">
        <v>25</v>
      </c>
      <c r="F23" s="29">
        <v>0</v>
      </c>
      <c r="G23" s="30">
        <v>0</v>
      </c>
      <c r="H23" s="30">
        <v>0</v>
      </c>
      <c r="I23" s="30">
        <v>4</v>
      </c>
      <c r="J23" s="30">
        <v>0</v>
      </c>
      <c r="K23" s="30">
        <v>4</v>
      </c>
      <c r="L23" s="30">
        <v>0</v>
      </c>
      <c r="M23" s="30">
        <v>2</v>
      </c>
      <c r="N23" s="30">
        <v>2</v>
      </c>
      <c r="O23" s="30">
        <v>0</v>
      </c>
      <c r="P23" s="31">
        <v>4</v>
      </c>
      <c r="Q23" s="29">
        <v>0</v>
      </c>
      <c r="R23" s="30">
        <v>0</v>
      </c>
      <c r="S23" s="30">
        <v>0</v>
      </c>
      <c r="T23" s="30">
        <v>1</v>
      </c>
      <c r="U23" s="30">
        <v>0</v>
      </c>
      <c r="V23" s="30">
        <v>1</v>
      </c>
      <c r="W23" s="30">
        <v>0</v>
      </c>
      <c r="X23" s="30">
        <v>1</v>
      </c>
      <c r="Y23" s="30">
        <v>0</v>
      </c>
      <c r="Z23" s="30">
        <v>0</v>
      </c>
      <c r="AA23" s="31">
        <v>1</v>
      </c>
      <c r="AB23" s="29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f t="shared" si="0"/>
        <v>0</v>
      </c>
      <c r="AH23" s="30">
        <v>0</v>
      </c>
      <c r="AI23" s="30">
        <v>0</v>
      </c>
      <c r="AJ23" s="30">
        <v>0</v>
      </c>
      <c r="AK23" s="30">
        <v>0</v>
      </c>
      <c r="AL23" s="31">
        <f t="shared" si="1"/>
        <v>0</v>
      </c>
      <c r="AM23" s="35"/>
    </row>
    <row r="24" spans="1:39" ht="33">
      <c r="A24" s="19" t="s">
        <v>32</v>
      </c>
      <c r="B24" s="32">
        <v>5036</v>
      </c>
      <c r="C24" s="19" t="s">
        <v>42</v>
      </c>
      <c r="D24" s="33" t="s">
        <v>23</v>
      </c>
      <c r="E24" s="34" t="s">
        <v>43</v>
      </c>
      <c r="F24" s="29">
        <v>0</v>
      </c>
      <c r="G24" s="30">
        <v>0</v>
      </c>
      <c r="H24" s="30">
        <v>0</v>
      </c>
      <c r="I24" s="30">
        <v>2</v>
      </c>
      <c r="J24" s="30">
        <v>0</v>
      </c>
      <c r="K24" s="30">
        <v>2</v>
      </c>
      <c r="L24" s="30">
        <v>0</v>
      </c>
      <c r="M24" s="30">
        <v>0</v>
      </c>
      <c r="N24" s="30">
        <v>2</v>
      </c>
      <c r="O24" s="30">
        <v>0</v>
      </c>
      <c r="P24" s="31">
        <v>2</v>
      </c>
      <c r="Q24" s="29">
        <v>0</v>
      </c>
      <c r="R24" s="30">
        <v>0</v>
      </c>
      <c r="S24" s="30">
        <v>0</v>
      </c>
      <c r="T24" s="30">
        <v>1</v>
      </c>
      <c r="U24" s="30">
        <v>0</v>
      </c>
      <c r="V24" s="30">
        <v>1</v>
      </c>
      <c r="W24" s="30">
        <v>0</v>
      </c>
      <c r="X24" s="30">
        <v>1</v>
      </c>
      <c r="Y24" s="30">
        <v>0</v>
      </c>
      <c r="Z24" s="30">
        <v>0</v>
      </c>
      <c r="AA24" s="31">
        <v>1</v>
      </c>
      <c r="AB24" s="29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f t="shared" si="0"/>
        <v>0</v>
      </c>
      <c r="AH24" s="30">
        <v>0</v>
      </c>
      <c r="AI24" s="30">
        <v>0</v>
      </c>
      <c r="AJ24" s="30">
        <v>0</v>
      </c>
      <c r="AK24" s="30">
        <v>0</v>
      </c>
      <c r="AL24" s="31">
        <f t="shared" si="1"/>
        <v>0</v>
      </c>
      <c r="AM24" s="35"/>
    </row>
    <row r="25" spans="1:39" ht="33">
      <c r="A25" s="19" t="s">
        <v>32</v>
      </c>
      <c r="B25" s="32">
        <v>5002</v>
      </c>
      <c r="C25" s="19" t="s">
        <v>42</v>
      </c>
      <c r="D25" s="33" t="s">
        <v>23</v>
      </c>
      <c r="E25" s="34" t="s">
        <v>27</v>
      </c>
      <c r="F25" s="29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1">
        <v>0</v>
      </c>
      <c r="Q25" s="29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1">
        <v>0</v>
      </c>
      <c r="AB25" s="29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f t="shared" si="0"/>
        <v>0</v>
      </c>
      <c r="AH25" s="30">
        <v>0</v>
      </c>
      <c r="AI25" s="30">
        <v>0</v>
      </c>
      <c r="AJ25" s="30">
        <v>0</v>
      </c>
      <c r="AK25" s="30">
        <v>0</v>
      </c>
      <c r="AL25" s="31">
        <f t="shared" si="1"/>
        <v>0</v>
      </c>
      <c r="AM25" s="35"/>
    </row>
    <row r="26" spans="1:39" ht="18">
      <c r="A26" s="25" t="s">
        <v>44</v>
      </c>
      <c r="B26" s="26">
        <v>7743</v>
      </c>
      <c r="C26" s="25" t="s">
        <v>18</v>
      </c>
      <c r="D26" s="27" t="s">
        <v>20</v>
      </c>
      <c r="E26" s="28" t="s">
        <v>45</v>
      </c>
      <c r="F26" s="29">
        <v>0</v>
      </c>
      <c r="G26" s="30">
        <v>2</v>
      </c>
      <c r="H26" s="30">
        <v>2</v>
      </c>
      <c r="I26" s="30">
        <v>4</v>
      </c>
      <c r="J26" s="30">
        <v>3</v>
      </c>
      <c r="K26" s="30">
        <v>7</v>
      </c>
      <c r="L26" s="30">
        <v>7</v>
      </c>
      <c r="M26" s="30">
        <v>0</v>
      </c>
      <c r="N26" s="30">
        <v>0</v>
      </c>
      <c r="O26" s="30">
        <v>0</v>
      </c>
      <c r="P26" s="31">
        <v>9</v>
      </c>
      <c r="Q26" s="29">
        <v>5</v>
      </c>
      <c r="R26" s="30">
        <v>0</v>
      </c>
      <c r="S26" s="30">
        <v>5</v>
      </c>
      <c r="T26" s="30">
        <v>4</v>
      </c>
      <c r="U26" s="30">
        <v>9</v>
      </c>
      <c r="V26" s="30">
        <v>13</v>
      </c>
      <c r="W26" s="30">
        <v>10</v>
      </c>
      <c r="X26" s="30">
        <v>3</v>
      </c>
      <c r="Y26" s="30">
        <v>0</v>
      </c>
      <c r="Z26" s="30">
        <v>0</v>
      </c>
      <c r="AA26" s="31">
        <v>18</v>
      </c>
      <c r="AB26" s="29">
        <v>1</v>
      </c>
      <c r="AC26" s="30">
        <v>3</v>
      </c>
      <c r="AD26" s="30">
        <v>4</v>
      </c>
      <c r="AE26" s="30">
        <v>9</v>
      </c>
      <c r="AF26" s="30">
        <v>7</v>
      </c>
      <c r="AG26" s="30">
        <f t="shared" si="0"/>
        <v>16</v>
      </c>
      <c r="AH26" s="30">
        <v>5</v>
      </c>
      <c r="AI26" s="30">
        <v>7</v>
      </c>
      <c r="AJ26" s="30">
        <v>3</v>
      </c>
      <c r="AK26" s="30">
        <v>1</v>
      </c>
      <c r="AL26" s="31">
        <f t="shared" si="1"/>
        <v>20</v>
      </c>
      <c r="AM26" s="35"/>
    </row>
    <row r="27" spans="1:39" ht="18">
      <c r="A27" s="25" t="s">
        <v>44</v>
      </c>
      <c r="B27" s="26">
        <v>7893</v>
      </c>
      <c r="C27" s="25" t="s">
        <v>18</v>
      </c>
      <c r="D27" s="27" t="s">
        <v>20</v>
      </c>
      <c r="E27" s="28" t="s">
        <v>46</v>
      </c>
      <c r="F27" s="29">
        <v>2</v>
      </c>
      <c r="G27" s="30">
        <v>1</v>
      </c>
      <c r="H27" s="30">
        <v>3</v>
      </c>
      <c r="I27" s="30">
        <v>2</v>
      </c>
      <c r="J27" s="30">
        <v>0</v>
      </c>
      <c r="K27" s="30">
        <v>2</v>
      </c>
      <c r="L27" s="30">
        <v>2</v>
      </c>
      <c r="M27" s="30">
        <v>0</v>
      </c>
      <c r="N27" s="30">
        <v>0</v>
      </c>
      <c r="O27" s="30">
        <v>0</v>
      </c>
      <c r="P27" s="31">
        <v>5</v>
      </c>
      <c r="Q27" s="29">
        <v>1</v>
      </c>
      <c r="R27" s="30">
        <v>3</v>
      </c>
      <c r="S27" s="30">
        <v>4</v>
      </c>
      <c r="T27" s="30">
        <v>2</v>
      </c>
      <c r="U27" s="30">
        <v>2</v>
      </c>
      <c r="V27" s="30">
        <v>4</v>
      </c>
      <c r="W27" s="30">
        <v>1</v>
      </c>
      <c r="X27" s="30">
        <v>3</v>
      </c>
      <c r="Y27" s="30">
        <v>0</v>
      </c>
      <c r="Z27" s="30">
        <v>0</v>
      </c>
      <c r="AA27" s="31">
        <v>8</v>
      </c>
      <c r="AB27" s="29">
        <v>2</v>
      </c>
      <c r="AC27" s="30">
        <v>1</v>
      </c>
      <c r="AD27" s="30">
        <v>3</v>
      </c>
      <c r="AE27" s="30">
        <v>5</v>
      </c>
      <c r="AF27" s="30">
        <v>2</v>
      </c>
      <c r="AG27" s="30">
        <f t="shared" si="0"/>
        <v>7</v>
      </c>
      <c r="AH27" s="30">
        <v>2</v>
      </c>
      <c r="AI27" s="30">
        <v>4</v>
      </c>
      <c r="AJ27" s="30">
        <v>1</v>
      </c>
      <c r="AK27" s="30">
        <v>0</v>
      </c>
      <c r="AL27" s="31">
        <f t="shared" si="1"/>
        <v>10</v>
      </c>
      <c r="AM27" s="35"/>
    </row>
    <row r="28" spans="1:39" ht="18">
      <c r="A28" s="19" t="s">
        <v>44</v>
      </c>
      <c r="B28" s="32">
        <v>1049</v>
      </c>
      <c r="C28" s="19" t="s">
        <v>22</v>
      </c>
      <c r="D28" s="33" t="s">
        <v>23</v>
      </c>
      <c r="E28" s="34" t="s">
        <v>47</v>
      </c>
      <c r="F28" s="29">
        <v>0</v>
      </c>
      <c r="G28" s="30">
        <v>0</v>
      </c>
      <c r="H28" s="30">
        <v>0</v>
      </c>
      <c r="I28" s="30">
        <v>9</v>
      </c>
      <c r="J28" s="30">
        <v>9</v>
      </c>
      <c r="K28" s="30">
        <v>18</v>
      </c>
      <c r="L28" s="30">
        <v>0</v>
      </c>
      <c r="M28" s="30">
        <v>7</v>
      </c>
      <c r="N28" s="30">
        <v>6</v>
      </c>
      <c r="O28" s="30">
        <v>5</v>
      </c>
      <c r="P28" s="31">
        <v>18</v>
      </c>
      <c r="Q28" s="29">
        <v>0</v>
      </c>
      <c r="R28" s="30">
        <v>0</v>
      </c>
      <c r="S28" s="30">
        <v>0</v>
      </c>
      <c r="T28" s="30">
        <v>4</v>
      </c>
      <c r="U28" s="30">
        <v>5</v>
      </c>
      <c r="V28" s="30">
        <v>9</v>
      </c>
      <c r="W28" s="30">
        <v>0</v>
      </c>
      <c r="X28" s="30">
        <v>1</v>
      </c>
      <c r="Y28" s="30">
        <v>2</v>
      </c>
      <c r="Z28" s="30">
        <v>6</v>
      </c>
      <c r="AA28" s="31">
        <v>9</v>
      </c>
      <c r="AB28" s="29">
        <v>0</v>
      </c>
      <c r="AC28" s="30">
        <v>0</v>
      </c>
      <c r="AD28" s="30">
        <v>0</v>
      </c>
      <c r="AE28" s="30">
        <v>3</v>
      </c>
      <c r="AF28" s="30">
        <v>2</v>
      </c>
      <c r="AG28" s="30">
        <f t="shared" si="0"/>
        <v>5</v>
      </c>
      <c r="AH28" s="30">
        <v>0</v>
      </c>
      <c r="AI28" s="30">
        <v>0</v>
      </c>
      <c r="AJ28" s="30">
        <v>1</v>
      </c>
      <c r="AK28" s="30">
        <v>4</v>
      </c>
      <c r="AL28" s="31">
        <f t="shared" si="1"/>
        <v>5</v>
      </c>
      <c r="AM28" s="35"/>
    </row>
    <row r="29" spans="1:39" ht="18">
      <c r="A29" s="19" t="s">
        <v>44</v>
      </c>
      <c r="B29" s="32">
        <v>1053</v>
      </c>
      <c r="C29" s="19" t="s">
        <v>22</v>
      </c>
      <c r="D29" s="33" t="s">
        <v>23</v>
      </c>
      <c r="E29" s="34" t="s">
        <v>48</v>
      </c>
      <c r="F29" s="29">
        <v>0</v>
      </c>
      <c r="G29" s="30">
        <v>0</v>
      </c>
      <c r="H29" s="30">
        <v>0</v>
      </c>
      <c r="I29" s="30">
        <v>1</v>
      </c>
      <c r="J29" s="30">
        <v>1</v>
      </c>
      <c r="K29" s="30">
        <v>2</v>
      </c>
      <c r="L29" s="30">
        <v>0</v>
      </c>
      <c r="M29" s="30">
        <v>0</v>
      </c>
      <c r="N29" s="30">
        <v>2</v>
      </c>
      <c r="O29" s="30">
        <v>0</v>
      </c>
      <c r="P29" s="31">
        <v>2</v>
      </c>
      <c r="Q29" s="29">
        <v>0</v>
      </c>
      <c r="R29" s="30">
        <v>0</v>
      </c>
      <c r="S29" s="30">
        <v>0</v>
      </c>
      <c r="T29" s="30">
        <v>1</v>
      </c>
      <c r="U29" s="30">
        <v>3</v>
      </c>
      <c r="V29" s="30">
        <v>4</v>
      </c>
      <c r="W29" s="30">
        <v>0</v>
      </c>
      <c r="X29" s="30">
        <v>0</v>
      </c>
      <c r="Y29" s="30">
        <v>0</v>
      </c>
      <c r="Z29" s="30">
        <v>4</v>
      </c>
      <c r="AA29" s="31">
        <v>4</v>
      </c>
      <c r="AB29" s="29">
        <v>0</v>
      </c>
      <c r="AC29" s="30">
        <v>0</v>
      </c>
      <c r="AD29" s="30">
        <v>0</v>
      </c>
      <c r="AE29" s="30">
        <v>1</v>
      </c>
      <c r="AF29" s="30">
        <v>0</v>
      </c>
      <c r="AG29" s="30">
        <f t="shared" si="0"/>
        <v>1</v>
      </c>
      <c r="AH29" s="30">
        <v>0</v>
      </c>
      <c r="AI29" s="30">
        <v>0</v>
      </c>
      <c r="AJ29" s="30">
        <v>0</v>
      </c>
      <c r="AK29" s="30">
        <v>1</v>
      </c>
      <c r="AL29" s="31">
        <f t="shared" si="1"/>
        <v>1</v>
      </c>
      <c r="AM29" s="35"/>
    </row>
    <row r="30" spans="1:39" ht="18">
      <c r="A30" s="19" t="s">
        <v>44</v>
      </c>
      <c r="B30" s="32">
        <v>1059</v>
      </c>
      <c r="C30" s="19" t="s">
        <v>22</v>
      </c>
      <c r="D30" s="33" t="s">
        <v>23</v>
      </c>
      <c r="E30" s="34" t="s">
        <v>49</v>
      </c>
      <c r="F30" s="29">
        <v>0</v>
      </c>
      <c r="G30" s="30">
        <v>0</v>
      </c>
      <c r="H30" s="30">
        <v>0</v>
      </c>
      <c r="I30" s="30">
        <v>1</v>
      </c>
      <c r="J30" s="30">
        <v>1</v>
      </c>
      <c r="K30" s="30">
        <v>2</v>
      </c>
      <c r="L30" s="30">
        <v>0</v>
      </c>
      <c r="M30" s="30">
        <v>2</v>
      </c>
      <c r="N30" s="30">
        <v>0</v>
      </c>
      <c r="O30" s="30">
        <v>0</v>
      </c>
      <c r="P30" s="31">
        <v>2</v>
      </c>
      <c r="Q30" s="29">
        <v>0</v>
      </c>
      <c r="R30" s="30">
        <v>0</v>
      </c>
      <c r="S30" s="30">
        <v>0</v>
      </c>
      <c r="T30" s="30">
        <v>2</v>
      </c>
      <c r="U30" s="30">
        <v>2</v>
      </c>
      <c r="V30" s="30">
        <v>4</v>
      </c>
      <c r="W30" s="30">
        <v>0</v>
      </c>
      <c r="X30" s="30">
        <v>0</v>
      </c>
      <c r="Y30" s="30">
        <v>0</v>
      </c>
      <c r="Z30" s="30">
        <v>4</v>
      </c>
      <c r="AA30" s="31">
        <v>4</v>
      </c>
      <c r="AB30" s="29">
        <v>0</v>
      </c>
      <c r="AC30" s="30">
        <v>0</v>
      </c>
      <c r="AD30" s="30">
        <v>0</v>
      </c>
      <c r="AE30" s="30">
        <v>0</v>
      </c>
      <c r="AF30" s="30">
        <v>1</v>
      </c>
      <c r="AG30" s="30">
        <f t="shared" si="0"/>
        <v>1</v>
      </c>
      <c r="AH30" s="30">
        <v>0</v>
      </c>
      <c r="AI30" s="30">
        <v>0</v>
      </c>
      <c r="AJ30" s="30">
        <v>0</v>
      </c>
      <c r="AK30" s="30">
        <v>1</v>
      </c>
      <c r="AL30" s="31">
        <f t="shared" si="1"/>
        <v>1</v>
      </c>
      <c r="AM30" s="35"/>
    </row>
    <row r="31" spans="1:39" ht="18">
      <c r="A31" s="19" t="s">
        <v>44</v>
      </c>
      <c r="B31" s="32">
        <v>1063</v>
      </c>
      <c r="C31" s="19" t="s">
        <v>22</v>
      </c>
      <c r="D31" s="33" t="s">
        <v>23</v>
      </c>
      <c r="E31" s="34" t="s">
        <v>50</v>
      </c>
      <c r="F31" s="29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1">
        <v>0</v>
      </c>
      <c r="Q31" s="29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1">
        <v>0</v>
      </c>
      <c r="AB31" s="29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f t="shared" si="0"/>
        <v>0</v>
      </c>
      <c r="AH31" s="30">
        <v>0</v>
      </c>
      <c r="AI31" s="30">
        <v>0</v>
      </c>
      <c r="AJ31" s="30">
        <v>0</v>
      </c>
      <c r="AK31" s="30">
        <v>0</v>
      </c>
      <c r="AL31" s="31">
        <f t="shared" si="1"/>
        <v>0</v>
      </c>
      <c r="AM31" s="35"/>
    </row>
    <row r="32" spans="1:39" ht="33">
      <c r="A32" s="25" t="s">
        <v>44</v>
      </c>
      <c r="B32" s="26">
        <v>8750</v>
      </c>
      <c r="C32" s="25" t="s">
        <v>29</v>
      </c>
      <c r="D32" s="27" t="s">
        <v>20</v>
      </c>
      <c r="E32" s="28" t="s">
        <v>51</v>
      </c>
      <c r="F32" s="29">
        <v>2</v>
      </c>
      <c r="G32" s="30">
        <v>3</v>
      </c>
      <c r="H32" s="30">
        <v>5</v>
      </c>
      <c r="I32" s="30">
        <v>2</v>
      </c>
      <c r="J32" s="30">
        <v>1</v>
      </c>
      <c r="K32" s="30">
        <v>3</v>
      </c>
      <c r="L32" s="30">
        <v>3</v>
      </c>
      <c r="M32" s="30">
        <v>0</v>
      </c>
      <c r="N32" s="30">
        <v>0</v>
      </c>
      <c r="O32" s="30">
        <v>0</v>
      </c>
      <c r="P32" s="31">
        <v>8</v>
      </c>
      <c r="Q32" s="29">
        <v>2</v>
      </c>
      <c r="R32" s="30">
        <v>5</v>
      </c>
      <c r="S32" s="30">
        <v>7</v>
      </c>
      <c r="T32" s="30">
        <v>0</v>
      </c>
      <c r="U32" s="30">
        <v>2</v>
      </c>
      <c r="V32" s="30">
        <v>2</v>
      </c>
      <c r="W32" s="30">
        <v>1</v>
      </c>
      <c r="X32" s="30">
        <v>1</v>
      </c>
      <c r="Y32" s="30">
        <v>0</v>
      </c>
      <c r="Z32" s="30">
        <v>0</v>
      </c>
      <c r="AA32" s="31">
        <v>9</v>
      </c>
      <c r="AB32" s="29">
        <v>2</v>
      </c>
      <c r="AC32" s="30">
        <v>0</v>
      </c>
      <c r="AD32" s="30">
        <v>2</v>
      </c>
      <c r="AE32" s="30">
        <v>0</v>
      </c>
      <c r="AF32" s="30">
        <v>1</v>
      </c>
      <c r="AG32" s="30">
        <f t="shared" si="0"/>
        <v>1</v>
      </c>
      <c r="AH32" s="30">
        <v>0</v>
      </c>
      <c r="AI32" s="30">
        <v>0</v>
      </c>
      <c r="AJ32" s="30">
        <v>0</v>
      </c>
      <c r="AK32" s="30">
        <v>1</v>
      </c>
      <c r="AL32" s="31">
        <f t="shared" si="1"/>
        <v>3</v>
      </c>
      <c r="AM32" s="35"/>
    </row>
    <row r="33" spans="1:39" ht="33">
      <c r="A33" s="25" t="s">
        <v>44</v>
      </c>
      <c r="B33" s="26">
        <v>8752</v>
      </c>
      <c r="C33" s="25" t="s">
        <v>29</v>
      </c>
      <c r="D33" s="27" t="s">
        <v>20</v>
      </c>
      <c r="E33" s="28" t="s">
        <v>52</v>
      </c>
      <c r="F33" s="29">
        <v>5</v>
      </c>
      <c r="G33" s="30">
        <v>6</v>
      </c>
      <c r="H33" s="30">
        <v>11</v>
      </c>
      <c r="I33" s="30">
        <v>5</v>
      </c>
      <c r="J33" s="30">
        <v>2</v>
      </c>
      <c r="K33" s="30">
        <v>7</v>
      </c>
      <c r="L33" s="30">
        <v>7</v>
      </c>
      <c r="M33" s="30">
        <v>0</v>
      </c>
      <c r="N33" s="30">
        <v>0</v>
      </c>
      <c r="O33" s="30">
        <v>0</v>
      </c>
      <c r="P33" s="31">
        <v>18</v>
      </c>
      <c r="Q33" s="29">
        <v>9</v>
      </c>
      <c r="R33" s="30">
        <v>7</v>
      </c>
      <c r="S33" s="30">
        <v>16</v>
      </c>
      <c r="T33" s="30">
        <v>4</v>
      </c>
      <c r="U33" s="30">
        <v>6</v>
      </c>
      <c r="V33" s="30">
        <v>10</v>
      </c>
      <c r="W33" s="30">
        <v>8</v>
      </c>
      <c r="X33" s="30">
        <v>2</v>
      </c>
      <c r="Y33" s="30">
        <v>0</v>
      </c>
      <c r="Z33" s="30">
        <v>0</v>
      </c>
      <c r="AA33" s="31">
        <v>26</v>
      </c>
      <c r="AB33" s="29">
        <v>6</v>
      </c>
      <c r="AC33" s="30">
        <v>7</v>
      </c>
      <c r="AD33" s="30">
        <v>13</v>
      </c>
      <c r="AE33" s="30">
        <v>5</v>
      </c>
      <c r="AF33" s="30">
        <v>3</v>
      </c>
      <c r="AG33" s="30">
        <f t="shared" si="0"/>
        <v>8</v>
      </c>
      <c r="AH33" s="30">
        <v>8</v>
      </c>
      <c r="AI33" s="30">
        <v>0</v>
      </c>
      <c r="AJ33" s="30">
        <v>0</v>
      </c>
      <c r="AK33" s="30">
        <v>0</v>
      </c>
      <c r="AL33" s="31">
        <f t="shared" si="1"/>
        <v>21</v>
      </c>
      <c r="AM33" s="35"/>
    </row>
    <row r="34" spans="1:39" ht="33">
      <c r="A34" s="19" t="s">
        <v>44</v>
      </c>
      <c r="B34" s="32">
        <v>5047</v>
      </c>
      <c r="C34" s="19" t="s">
        <v>42</v>
      </c>
      <c r="D34" s="33" t="s">
        <v>23</v>
      </c>
      <c r="E34" s="34" t="s">
        <v>53</v>
      </c>
      <c r="F34" s="29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1">
        <v>0</v>
      </c>
      <c r="Q34" s="29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1">
        <v>0</v>
      </c>
      <c r="AB34" s="29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f t="shared" si="0"/>
        <v>0</v>
      </c>
      <c r="AH34" s="30">
        <v>0</v>
      </c>
      <c r="AI34" s="30">
        <v>0</v>
      </c>
      <c r="AJ34" s="30">
        <v>0</v>
      </c>
      <c r="AK34" s="30">
        <v>0</v>
      </c>
      <c r="AL34" s="31">
        <f t="shared" si="1"/>
        <v>0</v>
      </c>
      <c r="AM34" s="35"/>
    </row>
    <row r="35" spans="1:39" ht="33">
      <c r="A35" s="19" t="s">
        <v>54</v>
      </c>
      <c r="B35" s="32">
        <v>1017</v>
      </c>
      <c r="C35" s="19" t="s">
        <v>55</v>
      </c>
      <c r="D35" s="33" t="s">
        <v>23</v>
      </c>
      <c r="E35" s="34" t="s">
        <v>56</v>
      </c>
      <c r="F35" s="29">
        <v>7</v>
      </c>
      <c r="G35" s="30">
        <v>6</v>
      </c>
      <c r="H35" s="30">
        <v>13</v>
      </c>
      <c r="I35" s="30">
        <v>33</v>
      </c>
      <c r="J35" s="30">
        <v>9</v>
      </c>
      <c r="K35" s="30">
        <v>42</v>
      </c>
      <c r="L35" s="30">
        <v>9</v>
      </c>
      <c r="M35" s="30">
        <v>5</v>
      </c>
      <c r="N35" s="30">
        <v>8</v>
      </c>
      <c r="O35" s="30">
        <v>20</v>
      </c>
      <c r="P35" s="31">
        <v>55</v>
      </c>
      <c r="Q35" s="29">
        <v>0</v>
      </c>
      <c r="R35" s="30">
        <v>1</v>
      </c>
      <c r="S35" s="30">
        <v>1</v>
      </c>
      <c r="T35" s="30">
        <v>30</v>
      </c>
      <c r="U35" s="30">
        <v>9</v>
      </c>
      <c r="V35" s="30">
        <v>39</v>
      </c>
      <c r="W35" s="30">
        <v>16</v>
      </c>
      <c r="X35" s="30">
        <v>7</v>
      </c>
      <c r="Y35" s="30">
        <v>2</v>
      </c>
      <c r="Z35" s="30">
        <v>14</v>
      </c>
      <c r="AA35" s="31">
        <v>40</v>
      </c>
      <c r="AB35" s="29">
        <v>0</v>
      </c>
      <c r="AC35" s="30">
        <v>0</v>
      </c>
      <c r="AD35" s="30">
        <v>0</v>
      </c>
      <c r="AE35" s="30">
        <v>19</v>
      </c>
      <c r="AF35" s="30">
        <v>6</v>
      </c>
      <c r="AG35" s="30">
        <f t="shared" si="0"/>
        <v>25</v>
      </c>
      <c r="AH35" s="30">
        <v>3</v>
      </c>
      <c r="AI35" s="30">
        <v>1</v>
      </c>
      <c r="AJ35" s="30">
        <v>1</v>
      </c>
      <c r="AK35" s="30">
        <v>20</v>
      </c>
      <c r="AL35" s="31">
        <f t="shared" si="1"/>
        <v>25</v>
      </c>
      <c r="AM35" s="35"/>
    </row>
    <row r="36" spans="1:39" ht="33">
      <c r="A36" s="19" t="s">
        <v>54</v>
      </c>
      <c r="B36" s="32">
        <v>1018</v>
      </c>
      <c r="C36" s="19" t="s">
        <v>55</v>
      </c>
      <c r="D36" s="33" t="s">
        <v>23</v>
      </c>
      <c r="E36" s="34" t="s">
        <v>57</v>
      </c>
      <c r="F36" s="29">
        <v>52</v>
      </c>
      <c r="G36" s="30">
        <v>14</v>
      </c>
      <c r="H36" s="30">
        <v>66</v>
      </c>
      <c r="I36" s="30">
        <v>68</v>
      </c>
      <c r="J36" s="30">
        <v>21</v>
      </c>
      <c r="K36" s="30">
        <v>89</v>
      </c>
      <c r="L36" s="30">
        <v>36</v>
      </c>
      <c r="M36" s="30">
        <v>21</v>
      </c>
      <c r="N36" s="30">
        <v>10</v>
      </c>
      <c r="O36" s="30">
        <v>22</v>
      </c>
      <c r="P36" s="31">
        <v>155</v>
      </c>
      <c r="Q36" s="29">
        <v>16</v>
      </c>
      <c r="R36" s="30">
        <v>6</v>
      </c>
      <c r="S36" s="30">
        <v>22</v>
      </c>
      <c r="T36" s="30">
        <v>58</v>
      </c>
      <c r="U36" s="30">
        <v>19</v>
      </c>
      <c r="V36" s="30">
        <v>76</v>
      </c>
      <c r="W36" s="30">
        <v>22</v>
      </c>
      <c r="X36" s="30">
        <v>22</v>
      </c>
      <c r="Y36" s="30">
        <v>12</v>
      </c>
      <c r="Z36" s="30">
        <v>20</v>
      </c>
      <c r="AA36" s="31">
        <v>98</v>
      </c>
      <c r="AB36" s="29">
        <v>0</v>
      </c>
      <c r="AC36" s="30">
        <v>0</v>
      </c>
      <c r="AD36" s="30">
        <v>0</v>
      </c>
      <c r="AE36" s="30">
        <v>37</v>
      </c>
      <c r="AF36" s="30">
        <v>15</v>
      </c>
      <c r="AG36" s="30">
        <f t="shared" si="0"/>
        <v>52</v>
      </c>
      <c r="AH36" s="30">
        <v>7</v>
      </c>
      <c r="AI36" s="30">
        <v>11</v>
      </c>
      <c r="AJ36" s="30">
        <v>8</v>
      </c>
      <c r="AK36" s="30">
        <v>26</v>
      </c>
      <c r="AL36" s="31">
        <f t="shared" si="1"/>
        <v>52</v>
      </c>
      <c r="AM36" s="35"/>
    </row>
    <row r="37" spans="1:39" ht="33">
      <c r="A37" s="19" t="s">
        <v>54</v>
      </c>
      <c r="B37" s="32">
        <v>7172</v>
      </c>
      <c r="C37" s="19" t="s">
        <v>18</v>
      </c>
      <c r="D37" s="33" t="s">
        <v>23</v>
      </c>
      <c r="E37" s="34" t="s">
        <v>58</v>
      </c>
      <c r="F37" s="29">
        <v>0</v>
      </c>
      <c r="G37" s="30">
        <v>0</v>
      </c>
      <c r="H37" s="30">
        <v>0</v>
      </c>
      <c r="I37" s="30">
        <v>1</v>
      </c>
      <c r="J37" s="30">
        <v>1</v>
      </c>
      <c r="K37" s="30">
        <v>2</v>
      </c>
      <c r="L37" s="30">
        <v>2</v>
      </c>
      <c r="M37" s="30">
        <v>0</v>
      </c>
      <c r="N37" s="30">
        <v>0</v>
      </c>
      <c r="O37" s="30">
        <v>0</v>
      </c>
      <c r="P37" s="31">
        <v>2</v>
      </c>
      <c r="Q37" s="29">
        <v>0</v>
      </c>
      <c r="R37" s="30">
        <v>0</v>
      </c>
      <c r="S37" s="30">
        <v>0</v>
      </c>
      <c r="T37" s="30">
        <v>6</v>
      </c>
      <c r="U37" s="30">
        <v>3</v>
      </c>
      <c r="V37" s="30">
        <v>9</v>
      </c>
      <c r="W37" s="30">
        <v>1</v>
      </c>
      <c r="X37" s="30">
        <v>8</v>
      </c>
      <c r="Y37" s="30">
        <v>0</v>
      </c>
      <c r="Z37" s="30">
        <v>0</v>
      </c>
      <c r="AA37" s="31">
        <v>9</v>
      </c>
      <c r="AB37" s="29">
        <v>0</v>
      </c>
      <c r="AC37" s="30">
        <v>0</v>
      </c>
      <c r="AD37" s="30">
        <v>0</v>
      </c>
      <c r="AE37" s="30">
        <v>5</v>
      </c>
      <c r="AF37" s="30">
        <v>1</v>
      </c>
      <c r="AG37" s="30">
        <f t="shared" si="0"/>
        <v>6</v>
      </c>
      <c r="AH37" s="30">
        <v>0</v>
      </c>
      <c r="AI37" s="30">
        <v>2</v>
      </c>
      <c r="AJ37" s="30">
        <v>2</v>
      </c>
      <c r="AK37" s="30">
        <v>2</v>
      </c>
      <c r="AL37" s="31">
        <f t="shared" si="1"/>
        <v>6</v>
      </c>
      <c r="AM37" s="35"/>
    </row>
    <row r="38" spans="1:39" ht="33">
      <c r="A38" s="19" t="s">
        <v>54</v>
      </c>
      <c r="B38" s="32">
        <v>7173</v>
      </c>
      <c r="C38" s="19" t="s">
        <v>18</v>
      </c>
      <c r="D38" s="33" t="s">
        <v>23</v>
      </c>
      <c r="E38" s="34" t="s">
        <v>59</v>
      </c>
      <c r="F38" s="29">
        <v>3</v>
      </c>
      <c r="G38" s="30">
        <v>0</v>
      </c>
      <c r="H38" s="30">
        <v>3</v>
      </c>
      <c r="I38" s="30">
        <v>1</v>
      </c>
      <c r="J38" s="30">
        <v>1</v>
      </c>
      <c r="K38" s="30">
        <v>2</v>
      </c>
      <c r="L38" s="30">
        <v>2</v>
      </c>
      <c r="M38" s="30">
        <v>0</v>
      </c>
      <c r="N38" s="30">
        <v>0</v>
      </c>
      <c r="O38" s="30">
        <v>0</v>
      </c>
      <c r="P38" s="31">
        <v>5</v>
      </c>
      <c r="Q38" s="29">
        <v>5</v>
      </c>
      <c r="R38" s="30">
        <v>1</v>
      </c>
      <c r="S38" s="30">
        <v>6</v>
      </c>
      <c r="T38" s="30">
        <v>4</v>
      </c>
      <c r="U38" s="30">
        <v>0</v>
      </c>
      <c r="V38" s="30">
        <v>4</v>
      </c>
      <c r="W38" s="30">
        <v>3</v>
      </c>
      <c r="X38" s="30">
        <v>1</v>
      </c>
      <c r="Y38" s="30">
        <v>0</v>
      </c>
      <c r="Z38" s="30">
        <v>0</v>
      </c>
      <c r="AA38" s="31">
        <v>10</v>
      </c>
      <c r="AB38" s="29">
        <v>3</v>
      </c>
      <c r="AC38" s="30">
        <v>0</v>
      </c>
      <c r="AD38" s="30">
        <v>3</v>
      </c>
      <c r="AE38" s="30">
        <v>11</v>
      </c>
      <c r="AF38" s="30">
        <v>1</v>
      </c>
      <c r="AG38" s="30">
        <f t="shared" si="0"/>
        <v>12</v>
      </c>
      <c r="AH38" s="30">
        <v>7</v>
      </c>
      <c r="AI38" s="30">
        <v>3</v>
      </c>
      <c r="AJ38" s="30">
        <v>0</v>
      </c>
      <c r="AK38" s="30">
        <v>2</v>
      </c>
      <c r="AL38" s="31">
        <f t="shared" si="1"/>
        <v>15</v>
      </c>
      <c r="AM38" s="35"/>
    </row>
    <row r="39" spans="1:39" ht="33">
      <c r="A39" s="19" t="s">
        <v>54</v>
      </c>
      <c r="B39" s="32">
        <v>1015</v>
      </c>
      <c r="C39" s="19" t="s">
        <v>22</v>
      </c>
      <c r="D39" s="33" t="s">
        <v>23</v>
      </c>
      <c r="E39" s="34" t="s">
        <v>60</v>
      </c>
      <c r="F39" s="29">
        <v>0</v>
      </c>
      <c r="G39" s="30">
        <v>0</v>
      </c>
      <c r="H39" s="30">
        <v>0</v>
      </c>
      <c r="I39" s="30">
        <v>8</v>
      </c>
      <c r="J39" s="30">
        <v>8</v>
      </c>
      <c r="K39" s="30">
        <v>16</v>
      </c>
      <c r="L39" s="30">
        <v>4</v>
      </c>
      <c r="M39" s="30">
        <v>7</v>
      </c>
      <c r="N39" s="30">
        <v>2</v>
      </c>
      <c r="O39" s="30">
        <v>3</v>
      </c>
      <c r="P39" s="31">
        <v>16</v>
      </c>
      <c r="Q39" s="29">
        <v>0</v>
      </c>
      <c r="R39" s="30">
        <v>0</v>
      </c>
      <c r="S39" s="30">
        <v>0</v>
      </c>
      <c r="T39" s="30">
        <v>3</v>
      </c>
      <c r="U39" s="30">
        <v>2</v>
      </c>
      <c r="V39" s="30">
        <v>5</v>
      </c>
      <c r="W39" s="30">
        <v>0</v>
      </c>
      <c r="X39" s="30">
        <v>2</v>
      </c>
      <c r="Y39" s="30">
        <v>1</v>
      </c>
      <c r="Z39" s="30">
        <v>2</v>
      </c>
      <c r="AA39" s="31">
        <v>5</v>
      </c>
      <c r="AB39" s="29">
        <v>0</v>
      </c>
      <c r="AC39" s="30">
        <v>0</v>
      </c>
      <c r="AD39" s="30">
        <v>0</v>
      </c>
      <c r="AE39" s="30">
        <v>1</v>
      </c>
      <c r="AF39" s="30">
        <v>3</v>
      </c>
      <c r="AG39" s="30">
        <f t="shared" si="0"/>
        <v>4</v>
      </c>
      <c r="AH39" s="30">
        <v>0</v>
      </c>
      <c r="AI39" s="30">
        <v>0</v>
      </c>
      <c r="AJ39" s="30">
        <v>2</v>
      </c>
      <c r="AK39" s="30">
        <v>2</v>
      </c>
      <c r="AL39" s="31">
        <f t="shared" si="1"/>
        <v>4</v>
      </c>
      <c r="AM39" s="35"/>
    </row>
    <row r="40" spans="1:39" ht="33">
      <c r="A40" s="19" t="s">
        <v>54</v>
      </c>
      <c r="B40" s="32">
        <v>1016</v>
      </c>
      <c r="C40" s="19" t="s">
        <v>22</v>
      </c>
      <c r="D40" s="33" t="s">
        <v>23</v>
      </c>
      <c r="E40" s="34" t="s">
        <v>61</v>
      </c>
      <c r="F40" s="29">
        <v>0</v>
      </c>
      <c r="G40" s="30">
        <v>0</v>
      </c>
      <c r="H40" s="30">
        <v>0</v>
      </c>
      <c r="I40" s="30">
        <v>7</v>
      </c>
      <c r="J40" s="30">
        <v>0</v>
      </c>
      <c r="K40" s="30">
        <v>7</v>
      </c>
      <c r="L40" s="30">
        <v>1</v>
      </c>
      <c r="M40" s="30">
        <v>3</v>
      </c>
      <c r="N40" s="30">
        <v>1</v>
      </c>
      <c r="O40" s="30">
        <v>2</v>
      </c>
      <c r="P40" s="31">
        <v>7</v>
      </c>
      <c r="Q40" s="29">
        <v>0</v>
      </c>
      <c r="R40" s="30">
        <v>0</v>
      </c>
      <c r="S40" s="30">
        <v>0</v>
      </c>
      <c r="T40" s="30">
        <v>3</v>
      </c>
      <c r="U40" s="30">
        <v>0</v>
      </c>
      <c r="V40" s="30">
        <v>3</v>
      </c>
      <c r="W40" s="30">
        <v>0</v>
      </c>
      <c r="X40" s="30">
        <v>0</v>
      </c>
      <c r="Y40" s="30">
        <v>2</v>
      </c>
      <c r="Z40" s="30">
        <v>1</v>
      </c>
      <c r="AA40" s="31">
        <v>3</v>
      </c>
      <c r="AB40" s="29">
        <v>0</v>
      </c>
      <c r="AC40" s="30">
        <v>0</v>
      </c>
      <c r="AD40" s="30">
        <v>0</v>
      </c>
      <c r="AE40" s="30">
        <v>1</v>
      </c>
      <c r="AF40" s="30">
        <v>0</v>
      </c>
      <c r="AG40" s="30">
        <f t="shared" si="0"/>
        <v>1</v>
      </c>
      <c r="AH40" s="30">
        <v>0</v>
      </c>
      <c r="AI40" s="30">
        <v>0</v>
      </c>
      <c r="AJ40" s="30">
        <v>0</v>
      </c>
      <c r="AK40" s="30">
        <v>1</v>
      </c>
      <c r="AL40" s="31">
        <f t="shared" si="1"/>
        <v>1</v>
      </c>
      <c r="AM40" s="35"/>
    </row>
    <row r="41" spans="1:39" ht="33">
      <c r="A41" s="25" t="s">
        <v>54</v>
      </c>
      <c r="B41" s="26">
        <v>8172</v>
      </c>
      <c r="C41" s="25" t="s">
        <v>62</v>
      </c>
      <c r="D41" s="27" t="s">
        <v>20</v>
      </c>
      <c r="E41" s="28" t="s">
        <v>63</v>
      </c>
      <c r="F41" s="29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1">
        <v>0</v>
      </c>
      <c r="Q41" s="29">
        <v>7</v>
      </c>
      <c r="R41" s="30">
        <v>1</v>
      </c>
      <c r="S41" s="30">
        <v>8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1">
        <v>8</v>
      </c>
      <c r="AB41" s="29">
        <v>5</v>
      </c>
      <c r="AC41" s="30">
        <v>1</v>
      </c>
      <c r="AD41" s="30">
        <v>6</v>
      </c>
      <c r="AE41" s="30">
        <v>6</v>
      </c>
      <c r="AF41" s="30">
        <v>4</v>
      </c>
      <c r="AG41" s="30">
        <f t="shared" si="0"/>
        <v>10</v>
      </c>
      <c r="AH41" s="30">
        <v>5</v>
      </c>
      <c r="AI41" s="30">
        <v>4</v>
      </c>
      <c r="AJ41" s="30">
        <v>1</v>
      </c>
      <c r="AK41" s="30">
        <v>0</v>
      </c>
      <c r="AL41" s="31">
        <f t="shared" si="1"/>
        <v>16</v>
      </c>
      <c r="AM41" s="35"/>
    </row>
    <row r="42" spans="1:39" ht="33">
      <c r="A42" s="25" t="s">
        <v>54</v>
      </c>
      <c r="B42" s="26">
        <v>8173</v>
      </c>
      <c r="C42" s="25" t="s">
        <v>62</v>
      </c>
      <c r="D42" s="27" t="s">
        <v>20</v>
      </c>
      <c r="E42" s="28" t="s">
        <v>64</v>
      </c>
      <c r="F42" s="29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1">
        <v>0</v>
      </c>
      <c r="Q42" s="29">
        <v>24</v>
      </c>
      <c r="R42" s="30">
        <v>11</v>
      </c>
      <c r="S42" s="30">
        <v>35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1">
        <v>35</v>
      </c>
      <c r="AB42" s="29">
        <v>40</v>
      </c>
      <c r="AC42" s="30">
        <v>15</v>
      </c>
      <c r="AD42" s="30">
        <v>55</v>
      </c>
      <c r="AE42" s="30">
        <v>16</v>
      </c>
      <c r="AF42" s="30">
        <v>11</v>
      </c>
      <c r="AG42" s="30">
        <f t="shared" si="0"/>
        <v>27</v>
      </c>
      <c r="AH42" s="30">
        <v>21</v>
      </c>
      <c r="AI42" s="30">
        <v>3</v>
      </c>
      <c r="AJ42" s="30">
        <v>0</v>
      </c>
      <c r="AK42" s="30">
        <v>3</v>
      </c>
      <c r="AL42" s="31">
        <f t="shared" si="1"/>
        <v>82</v>
      </c>
      <c r="AM42" s="35"/>
    </row>
    <row r="43" spans="1:39" ht="33">
      <c r="A43" s="25" t="s">
        <v>65</v>
      </c>
      <c r="B43" s="26">
        <v>7313</v>
      </c>
      <c r="C43" s="25" t="s">
        <v>18</v>
      </c>
      <c r="D43" s="27" t="s">
        <v>20</v>
      </c>
      <c r="E43" s="28" t="s">
        <v>66</v>
      </c>
      <c r="F43" s="29">
        <v>17</v>
      </c>
      <c r="G43" s="30">
        <v>9</v>
      </c>
      <c r="H43" s="30">
        <v>26</v>
      </c>
      <c r="I43" s="30">
        <v>16</v>
      </c>
      <c r="J43" s="30">
        <v>12</v>
      </c>
      <c r="K43" s="30">
        <v>28</v>
      </c>
      <c r="L43" s="30">
        <v>21</v>
      </c>
      <c r="M43" s="30">
        <v>5</v>
      </c>
      <c r="N43" s="30">
        <v>2</v>
      </c>
      <c r="O43" s="30">
        <v>0</v>
      </c>
      <c r="P43" s="31">
        <v>54</v>
      </c>
      <c r="Q43" s="29">
        <v>18</v>
      </c>
      <c r="R43" s="30">
        <v>8</v>
      </c>
      <c r="S43" s="30">
        <v>26</v>
      </c>
      <c r="T43" s="30">
        <v>17</v>
      </c>
      <c r="U43" s="30">
        <v>7</v>
      </c>
      <c r="V43" s="30">
        <v>24</v>
      </c>
      <c r="W43" s="30">
        <v>17</v>
      </c>
      <c r="X43" s="30">
        <v>5</v>
      </c>
      <c r="Y43" s="30">
        <v>1</v>
      </c>
      <c r="Z43" s="30">
        <v>1</v>
      </c>
      <c r="AA43" s="31">
        <v>50</v>
      </c>
      <c r="AB43" s="29">
        <v>17</v>
      </c>
      <c r="AC43" s="30">
        <v>5</v>
      </c>
      <c r="AD43" s="30">
        <v>22</v>
      </c>
      <c r="AE43" s="30">
        <v>11</v>
      </c>
      <c r="AF43" s="30">
        <v>8</v>
      </c>
      <c r="AG43" s="30">
        <f t="shared" si="0"/>
        <v>19</v>
      </c>
      <c r="AH43" s="30">
        <v>11</v>
      </c>
      <c r="AI43" s="30">
        <v>5</v>
      </c>
      <c r="AJ43" s="30">
        <v>3</v>
      </c>
      <c r="AK43" s="30">
        <v>0</v>
      </c>
      <c r="AL43" s="31">
        <f t="shared" si="1"/>
        <v>41</v>
      </c>
      <c r="AM43" s="35"/>
    </row>
    <row r="44" spans="1:39" ht="33">
      <c r="A44" s="25" t="s">
        <v>65</v>
      </c>
      <c r="B44" s="26">
        <v>7315</v>
      </c>
      <c r="C44" s="25" t="s">
        <v>18</v>
      </c>
      <c r="D44" s="27" t="s">
        <v>20</v>
      </c>
      <c r="E44" s="28" t="s">
        <v>67</v>
      </c>
      <c r="F44" s="29">
        <v>1</v>
      </c>
      <c r="G44" s="30">
        <v>6</v>
      </c>
      <c r="H44" s="30">
        <v>7</v>
      </c>
      <c r="I44" s="30">
        <v>6</v>
      </c>
      <c r="J44" s="30">
        <v>5</v>
      </c>
      <c r="K44" s="30">
        <v>11</v>
      </c>
      <c r="L44" s="30">
        <v>5</v>
      </c>
      <c r="M44" s="30">
        <v>4</v>
      </c>
      <c r="N44" s="30">
        <v>2</v>
      </c>
      <c r="O44" s="30">
        <v>0</v>
      </c>
      <c r="P44" s="31">
        <v>18</v>
      </c>
      <c r="Q44" s="29">
        <v>2</v>
      </c>
      <c r="R44" s="30">
        <v>7</v>
      </c>
      <c r="S44" s="30">
        <v>9</v>
      </c>
      <c r="T44" s="30">
        <v>7</v>
      </c>
      <c r="U44" s="30">
        <v>14</v>
      </c>
      <c r="V44" s="30">
        <v>21</v>
      </c>
      <c r="W44" s="30">
        <v>8</v>
      </c>
      <c r="X44" s="30">
        <v>10</v>
      </c>
      <c r="Y44" s="30">
        <v>3</v>
      </c>
      <c r="Z44" s="30">
        <v>0</v>
      </c>
      <c r="AA44" s="31">
        <v>30</v>
      </c>
      <c r="AB44" s="29">
        <v>2</v>
      </c>
      <c r="AC44" s="30">
        <v>1</v>
      </c>
      <c r="AD44" s="30">
        <v>3</v>
      </c>
      <c r="AE44" s="30">
        <v>4</v>
      </c>
      <c r="AF44" s="30">
        <v>11</v>
      </c>
      <c r="AG44" s="30">
        <f t="shared" si="0"/>
        <v>15</v>
      </c>
      <c r="AH44" s="30">
        <v>6</v>
      </c>
      <c r="AI44" s="30">
        <v>3</v>
      </c>
      <c r="AJ44" s="30">
        <v>1</v>
      </c>
      <c r="AK44" s="30">
        <v>5</v>
      </c>
      <c r="AL44" s="31">
        <f t="shared" si="1"/>
        <v>18</v>
      </c>
      <c r="AM44" s="35"/>
    </row>
    <row r="45" spans="1:39" ht="33">
      <c r="A45" s="19" t="s">
        <v>65</v>
      </c>
      <c r="B45" s="32">
        <v>1021</v>
      </c>
      <c r="C45" s="19" t="s">
        <v>22</v>
      </c>
      <c r="D45" s="33" t="s">
        <v>23</v>
      </c>
      <c r="E45" s="34" t="s">
        <v>68</v>
      </c>
      <c r="F45" s="29">
        <v>0</v>
      </c>
      <c r="G45" s="30">
        <v>0</v>
      </c>
      <c r="H45" s="30">
        <v>0</v>
      </c>
      <c r="I45" s="30">
        <v>9</v>
      </c>
      <c r="J45" s="30">
        <v>2</v>
      </c>
      <c r="K45" s="30">
        <v>11</v>
      </c>
      <c r="L45" s="30">
        <v>1</v>
      </c>
      <c r="M45" s="30">
        <v>3</v>
      </c>
      <c r="N45" s="30">
        <v>1</v>
      </c>
      <c r="O45" s="30">
        <v>6</v>
      </c>
      <c r="P45" s="31">
        <v>11</v>
      </c>
      <c r="Q45" s="29">
        <v>0</v>
      </c>
      <c r="R45" s="30">
        <v>0</v>
      </c>
      <c r="S45" s="30">
        <v>0</v>
      </c>
      <c r="T45" s="30">
        <v>0</v>
      </c>
      <c r="U45" s="30">
        <v>4</v>
      </c>
      <c r="V45" s="30">
        <v>4</v>
      </c>
      <c r="W45" s="30">
        <v>0</v>
      </c>
      <c r="X45" s="30">
        <v>1</v>
      </c>
      <c r="Y45" s="30">
        <v>0</v>
      </c>
      <c r="Z45" s="30">
        <v>3</v>
      </c>
      <c r="AA45" s="31">
        <v>4</v>
      </c>
      <c r="AB45" s="29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f t="shared" si="0"/>
        <v>0</v>
      </c>
      <c r="AH45" s="30">
        <v>0</v>
      </c>
      <c r="AI45" s="30">
        <v>0</v>
      </c>
      <c r="AJ45" s="30">
        <v>0</v>
      </c>
      <c r="AK45" s="30">
        <v>0</v>
      </c>
      <c r="AL45" s="31">
        <f t="shared" si="1"/>
        <v>0</v>
      </c>
      <c r="AM45" s="35"/>
    </row>
    <row r="46" spans="1:39" ht="33">
      <c r="A46" s="19" t="s">
        <v>65</v>
      </c>
      <c r="B46" s="32">
        <v>1024</v>
      </c>
      <c r="C46" s="19" t="s">
        <v>22</v>
      </c>
      <c r="D46" s="33" t="s">
        <v>23</v>
      </c>
      <c r="E46" s="34" t="s">
        <v>69</v>
      </c>
      <c r="F46" s="29">
        <v>0</v>
      </c>
      <c r="G46" s="30">
        <v>0</v>
      </c>
      <c r="H46" s="30">
        <v>0</v>
      </c>
      <c r="I46" s="30">
        <v>2</v>
      </c>
      <c r="J46" s="30">
        <v>5</v>
      </c>
      <c r="K46" s="30">
        <v>7</v>
      </c>
      <c r="L46" s="30">
        <v>2</v>
      </c>
      <c r="M46" s="30">
        <v>0</v>
      </c>
      <c r="N46" s="30">
        <v>1</v>
      </c>
      <c r="O46" s="30">
        <v>4</v>
      </c>
      <c r="P46" s="31">
        <v>7</v>
      </c>
      <c r="Q46" s="29">
        <v>0</v>
      </c>
      <c r="R46" s="30">
        <v>0</v>
      </c>
      <c r="S46" s="30">
        <v>0</v>
      </c>
      <c r="T46" s="30">
        <v>2</v>
      </c>
      <c r="U46" s="30">
        <v>2</v>
      </c>
      <c r="V46" s="30">
        <v>4</v>
      </c>
      <c r="W46" s="30">
        <v>0</v>
      </c>
      <c r="X46" s="30">
        <v>0</v>
      </c>
      <c r="Y46" s="30">
        <v>0</v>
      </c>
      <c r="Z46" s="30">
        <v>4</v>
      </c>
      <c r="AA46" s="31">
        <v>4</v>
      </c>
      <c r="AB46" s="29">
        <v>0</v>
      </c>
      <c r="AC46" s="30">
        <v>0</v>
      </c>
      <c r="AD46" s="30">
        <v>0</v>
      </c>
      <c r="AE46" s="30">
        <v>0</v>
      </c>
      <c r="AF46" s="30">
        <v>2</v>
      </c>
      <c r="AG46" s="30">
        <f t="shared" si="0"/>
        <v>2</v>
      </c>
      <c r="AH46" s="30">
        <v>0</v>
      </c>
      <c r="AI46" s="30">
        <v>0</v>
      </c>
      <c r="AJ46" s="30">
        <v>1</v>
      </c>
      <c r="AK46" s="30">
        <v>1</v>
      </c>
      <c r="AL46" s="31">
        <f t="shared" si="1"/>
        <v>2</v>
      </c>
      <c r="AM46" s="35"/>
    </row>
    <row r="47" spans="1:39" ht="33">
      <c r="A47" s="19" t="s">
        <v>65</v>
      </c>
      <c r="B47" s="32">
        <v>8313</v>
      </c>
      <c r="C47" s="19" t="s">
        <v>29</v>
      </c>
      <c r="D47" s="33" t="s">
        <v>23</v>
      </c>
      <c r="E47" s="34" t="s">
        <v>70</v>
      </c>
      <c r="F47" s="29">
        <v>10</v>
      </c>
      <c r="G47" s="30">
        <v>4</v>
      </c>
      <c r="H47" s="30">
        <v>14</v>
      </c>
      <c r="I47" s="30">
        <v>2</v>
      </c>
      <c r="J47" s="30">
        <v>0</v>
      </c>
      <c r="K47" s="30">
        <v>2</v>
      </c>
      <c r="L47" s="30">
        <v>1</v>
      </c>
      <c r="M47" s="30">
        <v>1</v>
      </c>
      <c r="N47" s="30">
        <v>0</v>
      </c>
      <c r="O47" s="30">
        <v>0</v>
      </c>
      <c r="P47" s="31">
        <v>16</v>
      </c>
      <c r="Q47" s="29">
        <v>11</v>
      </c>
      <c r="R47" s="30">
        <v>0</v>
      </c>
      <c r="S47" s="30">
        <v>11</v>
      </c>
      <c r="T47" s="30">
        <v>5</v>
      </c>
      <c r="U47" s="30">
        <v>0</v>
      </c>
      <c r="V47" s="30">
        <v>5</v>
      </c>
      <c r="W47" s="30">
        <v>4</v>
      </c>
      <c r="X47" s="30">
        <v>1</v>
      </c>
      <c r="Y47" s="30">
        <v>0</v>
      </c>
      <c r="Z47" s="30">
        <v>0</v>
      </c>
      <c r="AA47" s="31">
        <v>16</v>
      </c>
      <c r="AB47" s="29">
        <v>4</v>
      </c>
      <c r="AC47" s="30">
        <v>1</v>
      </c>
      <c r="AD47" s="30">
        <v>5</v>
      </c>
      <c r="AE47" s="30">
        <v>2</v>
      </c>
      <c r="AF47" s="30">
        <v>1</v>
      </c>
      <c r="AG47" s="30">
        <f t="shared" si="0"/>
        <v>3</v>
      </c>
      <c r="AH47" s="30">
        <v>1</v>
      </c>
      <c r="AI47" s="30">
        <v>1</v>
      </c>
      <c r="AJ47" s="30">
        <v>1</v>
      </c>
      <c r="AK47" s="30">
        <v>0</v>
      </c>
      <c r="AL47" s="31">
        <f t="shared" si="1"/>
        <v>8</v>
      </c>
      <c r="AM47" s="35"/>
    </row>
    <row r="48" spans="1:39" ht="33">
      <c r="A48" s="25" t="s">
        <v>65</v>
      </c>
      <c r="B48" s="26">
        <v>8317</v>
      </c>
      <c r="C48" s="25" t="s">
        <v>29</v>
      </c>
      <c r="D48" s="27" t="s">
        <v>20</v>
      </c>
      <c r="E48" s="28" t="s">
        <v>71</v>
      </c>
      <c r="F48" s="29">
        <v>31</v>
      </c>
      <c r="G48" s="30">
        <v>7</v>
      </c>
      <c r="H48" s="30">
        <v>38</v>
      </c>
      <c r="I48" s="30">
        <v>9</v>
      </c>
      <c r="J48" s="30">
        <v>4</v>
      </c>
      <c r="K48" s="30">
        <v>13</v>
      </c>
      <c r="L48" s="30">
        <v>11</v>
      </c>
      <c r="M48" s="30">
        <v>2</v>
      </c>
      <c r="N48" s="30">
        <v>0</v>
      </c>
      <c r="O48" s="30">
        <v>0</v>
      </c>
      <c r="P48" s="31">
        <v>51</v>
      </c>
      <c r="Q48" s="29">
        <v>22</v>
      </c>
      <c r="R48" s="30">
        <v>11</v>
      </c>
      <c r="S48" s="30">
        <v>33</v>
      </c>
      <c r="T48" s="30">
        <v>10</v>
      </c>
      <c r="U48" s="30">
        <v>2</v>
      </c>
      <c r="V48" s="30">
        <v>12</v>
      </c>
      <c r="W48" s="30">
        <v>7</v>
      </c>
      <c r="X48" s="30">
        <v>4</v>
      </c>
      <c r="Y48" s="30">
        <v>1</v>
      </c>
      <c r="Z48" s="30">
        <v>0</v>
      </c>
      <c r="AA48" s="31">
        <v>45</v>
      </c>
      <c r="AB48" s="29">
        <v>17</v>
      </c>
      <c r="AC48" s="30">
        <v>11</v>
      </c>
      <c r="AD48" s="30">
        <v>28</v>
      </c>
      <c r="AE48" s="30">
        <v>7</v>
      </c>
      <c r="AF48" s="30">
        <v>2</v>
      </c>
      <c r="AG48" s="30">
        <f t="shared" si="0"/>
        <v>9</v>
      </c>
      <c r="AH48" s="30">
        <v>7</v>
      </c>
      <c r="AI48" s="30">
        <v>1</v>
      </c>
      <c r="AJ48" s="30">
        <v>1</v>
      </c>
      <c r="AK48" s="30">
        <v>0</v>
      </c>
      <c r="AL48" s="31">
        <f t="shared" si="1"/>
        <v>37</v>
      </c>
      <c r="AM48" s="35"/>
    </row>
    <row r="49" spans="1:39" ht="33">
      <c r="A49" s="19" t="s">
        <v>65</v>
      </c>
      <c r="B49" s="32">
        <v>8318</v>
      </c>
      <c r="C49" s="19" t="s">
        <v>29</v>
      </c>
      <c r="D49" s="33" t="s">
        <v>23</v>
      </c>
      <c r="E49" s="34" t="s">
        <v>72</v>
      </c>
      <c r="F49" s="29">
        <v>4</v>
      </c>
      <c r="G49" s="30">
        <v>2</v>
      </c>
      <c r="H49" s="30">
        <v>6</v>
      </c>
      <c r="I49" s="30">
        <v>2</v>
      </c>
      <c r="J49" s="30">
        <v>1</v>
      </c>
      <c r="K49" s="30">
        <v>3</v>
      </c>
      <c r="L49" s="30">
        <v>3</v>
      </c>
      <c r="M49" s="30">
        <v>0</v>
      </c>
      <c r="N49" s="30">
        <v>0</v>
      </c>
      <c r="O49" s="30">
        <v>0</v>
      </c>
      <c r="P49" s="31">
        <v>9</v>
      </c>
      <c r="Q49" s="29">
        <v>3</v>
      </c>
      <c r="R49" s="30">
        <v>3</v>
      </c>
      <c r="S49" s="30">
        <v>6</v>
      </c>
      <c r="T49" s="30">
        <v>5</v>
      </c>
      <c r="U49" s="30">
        <v>9</v>
      </c>
      <c r="V49" s="30">
        <v>14</v>
      </c>
      <c r="W49" s="30">
        <v>12</v>
      </c>
      <c r="X49" s="30">
        <v>1</v>
      </c>
      <c r="Y49" s="30">
        <v>1</v>
      </c>
      <c r="Z49" s="30">
        <v>0</v>
      </c>
      <c r="AA49" s="31">
        <v>20</v>
      </c>
      <c r="AB49" s="29">
        <v>3</v>
      </c>
      <c r="AC49" s="30">
        <v>6</v>
      </c>
      <c r="AD49" s="30">
        <v>9</v>
      </c>
      <c r="AE49" s="30">
        <v>2</v>
      </c>
      <c r="AF49" s="30">
        <v>5</v>
      </c>
      <c r="AG49" s="30">
        <f t="shared" si="0"/>
        <v>7</v>
      </c>
      <c r="AH49" s="30">
        <v>5</v>
      </c>
      <c r="AI49" s="30">
        <v>1</v>
      </c>
      <c r="AJ49" s="30">
        <v>1</v>
      </c>
      <c r="AK49" s="30">
        <v>0</v>
      </c>
      <c r="AL49" s="31">
        <f t="shared" si="1"/>
        <v>16</v>
      </c>
      <c r="AM49" s="35"/>
    </row>
    <row r="50" spans="1:39" ht="33">
      <c r="A50" s="25" t="s">
        <v>65</v>
      </c>
      <c r="B50" s="36">
        <v>8013</v>
      </c>
      <c r="C50" s="25" t="s">
        <v>29</v>
      </c>
      <c r="D50" s="27" t="s">
        <v>20</v>
      </c>
      <c r="E50" s="37" t="s">
        <v>73</v>
      </c>
      <c r="F50" s="29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1">
        <v>0</v>
      </c>
      <c r="Q50" s="29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1">
        <v>0</v>
      </c>
      <c r="AB50" s="29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f t="shared" si="0"/>
        <v>0</v>
      </c>
      <c r="AH50" s="30">
        <v>0</v>
      </c>
      <c r="AI50" s="30">
        <v>0</v>
      </c>
      <c r="AJ50" s="30">
        <v>0</v>
      </c>
      <c r="AK50" s="30">
        <v>0</v>
      </c>
      <c r="AL50" s="31">
        <f t="shared" si="1"/>
        <v>0</v>
      </c>
      <c r="AM50" s="35"/>
    </row>
    <row r="51" spans="1:39" ht="33">
      <c r="A51" s="19" t="s">
        <v>65</v>
      </c>
      <c r="B51" s="32">
        <v>5024</v>
      </c>
      <c r="C51" s="19" t="s">
        <v>42</v>
      </c>
      <c r="D51" s="33" t="s">
        <v>23</v>
      </c>
      <c r="E51" s="34" t="s">
        <v>68</v>
      </c>
      <c r="F51" s="29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1">
        <v>0</v>
      </c>
      <c r="Q51" s="29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1">
        <v>0</v>
      </c>
      <c r="AB51" s="29">
        <v>0</v>
      </c>
      <c r="AC51" s="30">
        <v>0</v>
      </c>
      <c r="AD51" s="30">
        <v>0</v>
      </c>
      <c r="AE51" s="30">
        <v>1</v>
      </c>
      <c r="AF51" s="30">
        <v>0</v>
      </c>
      <c r="AG51" s="30">
        <f t="shared" si="0"/>
        <v>1</v>
      </c>
      <c r="AH51" s="30">
        <v>0</v>
      </c>
      <c r="AI51" s="30">
        <v>0</v>
      </c>
      <c r="AJ51" s="30">
        <v>0</v>
      </c>
      <c r="AK51" s="30">
        <v>1</v>
      </c>
      <c r="AL51" s="31">
        <f t="shared" si="1"/>
        <v>1</v>
      </c>
      <c r="AM51" s="35"/>
    </row>
    <row r="52" spans="1:39" ht="33">
      <c r="A52" s="19" t="s">
        <v>65</v>
      </c>
      <c r="B52" s="32">
        <v>5053</v>
      </c>
      <c r="C52" s="19" t="s">
        <v>42</v>
      </c>
      <c r="D52" s="33" t="s">
        <v>23</v>
      </c>
      <c r="E52" s="34" t="s">
        <v>74</v>
      </c>
      <c r="F52" s="29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1">
        <v>0</v>
      </c>
      <c r="Q52" s="29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1">
        <v>0</v>
      </c>
      <c r="AB52" s="29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f t="shared" si="0"/>
        <v>0</v>
      </c>
      <c r="AH52" s="30">
        <v>0</v>
      </c>
      <c r="AI52" s="30">
        <v>0</v>
      </c>
      <c r="AJ52" s="30">
        <v>0</v>
      </c>
      <c r="AK52" s="30">
        <v>0</v>
      </c>
      <c r="AL52" s="31">
        <f t="shared" si="1"/>
        <v>0</v>
      </c>
      <c r="AM52" s="35"/>
    </row>
    <row r="53" spans="1:39" ht="18">
      <c r="A53" s="25" t="s">
        <v>75</v>
      </c>
      <c r="B53" s="26">
        <v>7744</v>
      </c>
      <c r="C53" s="25" t="s">
        <v>18</v>
      </c>
      <c r="D53" s="27" t="s">
        <v>20</v>
      </c>
      <c r="E53" s="28" t="s">
        <v>76</v>
      </c>
      <c r="F53" s="29">
        <v>5</v>
      </c>
      <c r="G53" s="30">
        <v>10</v>
      </c>
      <c r="H53" s="30">
        <v>15</v>
      </c>
      <c r="I53" s="30">
        <v>0</v>
      </c>
      <c r="J53" s="30">
        <v>4</v>
      </c>
      <c r="K53" s="30">
        <v>4</v>
      </c>
      <c r="L53" s="30">
        <v>4</v>
      </c>
      <c r="M53" s="30">
        <v>0</v>
      </c>
      <c r="N53" s="30">
        <v>0</v>
      </c>
      <c r="O53" s="30">
        <v>0</v>
      </c>
      <c r="P53" s="31">
        <v>19</v>
      </c>
      <c r="Q53" s="29">
        <v>2</v>
      </c>
      <c r="R53" s="30">
        <v>5</v>
      </c>
      <c r="S53" s="30">
        <v>7</v>
      </c>
      <c r="T53" s="30">
        <v>2</v>
      </c>
      <c r="U53" s="30">
        <v>7</v>
      </c>
      <c r="V53" s="30">
        <v>9</v>
      </c>
      <c r="W53" s="30">
        <v>7</v>
      </c>
      <c r="X53" s="30">
        <v>2</v>
      </c>
      <c r="Y53" s="30">
        <v>0</v>
      </c>
      <c r="Z53" s="30">
        <v>0</v>
      </c>
      <c r="AA53" s="31">
        <v>16</v>
      </c>
      <c r="AB53" s="29">
        <v>5</v>
      </c>
      <c r="AC53" s="30">
        <v>13</v>
      </c>
      <c r="AD53" s="30">
        <v>18</v>
      </c>
      <c r="AE53" s="30">
        <v>10</v>
      </c>
      <c r="AF53" s="30">
        <v>14</v>
      </c>
      <c r="AG53" s="30">
        <f t="shared" si="0"/>
        <v>24</v>
      </c>
      <c r="AH53" s="30">
        <v>10</v>
      </c>
      <c r="AI53" s="30">
        <v>12</v>
      </c>
      <c r="AJ53" s="30">
        <v>2</v>
      </c>
      <c r="AK53" s="30">
        <v>0</v>
      </c>
      <c r="AL53" s="31">
        <f t="shared" si="1"/>
        <v>42</v>
      </c>
      <c r="AM53" s="35"/>
    </row>
    <row r="54" spans="1:39" ht="18">
      <c r="A54" s="25" t="s">
        <v>75</v>
      </c>
      <c r="B54" s="26">
        <v>7745</v>
      </c>
      <c r="C54" s="25" t="s">
        <v>18</v>
      </c>
      <c r="D54" s="27" t="s">
        <v>20</v>
      </c>
      <c r="E54" s="28" t="s">
        <v>77</v>
      </c>
      <c r="F54" s="29">
        <v>0</v>
      </c>
      <c r="G54" s="30">
        <v>1</v>
      </c>
      <c r="H54" s="30">
        <v>1</v>
      </c>
      <c r="I54" s="30">
        <v>4</v>
      </c>
      <c r="J54" s="30">
        <v>1</v>
      </c>
      <c r="K54" s="30">
        <v>5</v>
      </c>
      <c r="L54" s="30">
        <v>5</v>
      </c>
      <c r="M54" s="30">
        <v>0</v>
      </c>
      <c r="N54" s="30">
        <v>0</v>
      </c>
      <c r="O54" s="30">
        <v>0</v>
      </c>
      <c r="P54" s="31">
        <v>6</v>
      </c>
      <c r="Q54" s="29">
        <v>0</v>
      </c>
      <c r="R54" s="30">
        <v>4</v>
      </c>
      <c r="S54" s="30">
        <v>4</v>
      </c>
      <c r="T54" s="30">
        <v>1</v>
      </c>
      <c r="U54" s="30">
        <v>4</v>
      </c>
      <c r="V54" s="30">
        <v>5</v>
      </c>
      <c r="W54" s="30">
        <v>3</v>
      </c>
      <c r="X54" s="30">
        <v>2</v>
      </c>
      <c r="Y54" s="30">
        <v>0</v>
      </c>
      <c r="Z54" s="30">
        <v>0</v>
      </c>
      <c r="AA54" s="31">
        <v>9</v>
      </c>
      <c r="AB54" s="29">
        <v>0</v>
      </c>
      <c r="AC54" s="30">
        <v>2</v>
      </c>
      <c r="AD54" s="30">
        <v>2</v>
      </c>
      <c r="AE54" s="30">
        <v>1</v>
      </c>
      <c r="AF54" s="30">
        <v>2</v>
      </c>
      <c r="AG54" s="30">
        <f t="shared" si="0"/>
        <v>3</v>
      </c>
      <c r="AH54" s="30">
        <v>1</v>
      </c>
      <c r="AI54" s="30">
        <v>1</v>
      </c>
      <c r="AJ54" s="30">
        <v>1</v>
      </c>
      <c r="AK54" s="30">
        <v>0</v>
      </c>
      <c r="AL54" s="31">
        <f t="shared" si="1"/>
        <v>5</v>
      </c>
      <c r="AM54" s="35"/>
    </row>
    <row r="55" spans="1:39" ht="18">
      <c r="A55" s="19" t="s">
        <v>75</v>
      </c>
      <c r="B55" s="32">
        <v>1051</v>
      </c>
      <c r="C55" s="19" t="s">
        <v>22</v>
      </c>
      <c r="D55" s="33" t="s">
        <v>23</v>
      </c>
      <c r="E55" s="34" t="s">
        <v>78</v>
      </c>
      <c r="F55" s="29">
        <v>0</v>
      </c>
      <c r="G55" s="30">
        <v>0</v>
      </c>
      <c r="H55" s="30">
        <v>0</v>
      </c>
      <c r="I55" s="30">
        <v>1</v>
      </c>
      <c r="J55" s="30">
        <v>5</v>
      </c>
      <c r="K55" s="30">
        <v>6</v>
      </c>
      <c r="L55" s="30">
        <v>0</v>
      </c>
      <c r="M55" s="30">
        <v>5</v>
      </c>
      <c r="N55" s="30">
        <v>1</v>
      </c>
      <c r="O55" s="30">
        <v>0</v>
      </c>
      <c r="P55" s="31">
        <v>6</v>
      </c>
      <c r="Q55" s="29">
        <v>0</v>
      </c>
      <c r="R55" s="30">
        <v>0</v>
      </c>
      <c r="S55" s="30">
        <v>0</v>
      </c>
      <c r="T55" s="30">
        <v>0</v>
      </c>
      <c r="U55" s="30">
        <v>4</v>
      </c>
      <c r="V55" s="30">
        <v>4</v>
      </c>
      <c r="W55" s="30">
        <v>0</v>
      </c>
      <c r="X55" s="30">
        <v>2</v>
      </c>
      <c r="Y55" s="30">
        <v>0</v>
      </c>
      <c r="Z55" s="30">
        <v>2</v>
      </c>
      <c r="AA55" s="31">
        <v>4</v>
      </c>
      <c r="AB55" s="29">
        <v>0</v>
      </c>
      <c r="AC55" s="30">
        <v>0</v>
      </c>
      <c r="AD55" s="30">
        <v>0</v>
      </c>
      <c r="AE55" s="30">
        <v>0</v>
      </c>
      <c r="AF55" s="30">
        <v>3</v>
      </c>
      <c r="AG55" s="30">
        <f t="shared" si="0"/>
        <v>3</v>
      </c>
      <c r="AH55" s="30">
        <v>0</v>
      </c>
      <c r="AI55" s="30">
        <v>0</v>
      </c>
      <c r="AJ55" s="30">
        <v>1</v>
      </c>
      <c r="AK55" s="30">
        <v>2</v>
      </c>
      <c r="AL55" s="31">
        <f t="shared" si="1"/>
        <v>3</v>
      </c>
      <c r="AM55" s="35"/>
    </row>
    <row r="56" spans="1:39" ht="18">
      <c r="A56" s="19" t="s">
        <v>75</v>
      </c>
      <c r="B56" s="32">
        <v>1057</v>
      </c>
      <c r="C56" s="19" t="s">
        <v>22</v>
      </c>
      <c r="D56" s="33" t="s">
        <v>23</v>
      </c>
      <c r="E56" s="34" t="s">
        <v>79</v>
      </c>
      <c r="F56" s="29">
        <v>0</v>
      </c>
      <c r="G56" s="30">
        <v>0</v>
      </c>
      <c r="H56" s="30">
        <v>0</v>
      </c>
      <c r="I56" s="30">
        <v>1</v>
      </c>
      <c r="J56" s="30">
        <v>9</v>
      </c>
      <c r="K56" s="30">
        <v>10</v>
      </c>
      <c r="L56" s="30">
        <v>0</v>
      </c>
      <c r="M56" s="30">
        <v>2</v>
      </c>
      <c r="N56" s="30">
        <v>2</v>
      </c>
      <c r="O56" s="30">
        <v>6</v>
      </c>
      <c r="P56" s="31">
        <v>10</v>
      </c>
      <c r="Q56" s="29">
        <v>0</v>
      </c>
      <c r="R56" s="30">
        <v>0</v>
      </c>
      <c r="S56" s="30">
        <v>0</v>
      </c>
      <c r="T56" s="30">
        <v>1</v>
      </c>
      <c r="U56" s="30">
        <v>4</v>
      </c>
      <c r="V56" s="30">
        <v>5</v>
      </c>
      <c r="W56" s="30">
        <v>0</v>
      </c>
      <c r="X56" s="30">
        <v>2</v>
      </c>
      <c r="Y56" s="30">
        <v>2</v>
      </c>
      <c r="Z56" s="30">
        <v>1</v>
      </c>
      <c r="AA56" s="31">
        <v>5</v>
      </c>
      <c r="AB56" s="29">
        <v>0</v>
      </c>
      <c r="AC56" s="30">
        <v>0</v>
      </c>
      <c r="AD56" s="30">
        <v>0</v>
      </c>
      <c r="AE56" s="30">
        <v>0</v>
      </c>
      <c r="AF56" s="30">
        <v>5</v>
      </c>
      <c r="AG56" s="30">
        <f t="shared" si="0"/>
        <v>5</v>
      </c>
      <c r="AH56" s="30">
        <v>0</v>
      </c>
      <c r="AI56" s="30">
        <v>0</v>
      </c>
      <c r="AJ56" s="30">
        <v>0</v>
      </c>
      <c r="AK56" s="30">
        <v>5</v>
      </c>
      <c r="AL56" s="31">
        <f t="shared" si="1"/>
        <v>5</v>
      </c>
      <c r="AM56" s="35"/>
    </row>
    <row r="57" spans="1:39" ht="33">
      <c r="A57" s="25" t="s">
        <v>75</v>
      </c>
      <c r="B57" s="26">
        <v>8743</v>
      </c>
      <c r="C57" s="25" t="s">
        <v>29</v>
      </c>
      <c r="D57" s="27" t="s">
        <v>20</v>
      </c>
      <c r="E57" s="28" t="s">
        <v>76</v>
      </c>
      <c r="F57" s="29">
        <v>5</v>
      </c>
      <c r="G57" s="30">
        <v>7</v>
      </c>
      <c r="H57" s="30">
        <v>12</v>
      </c>
      <c r="I57" s="30">
        <v>6</v>
      </c>
      <c r="J57" s="30">
        <v>5</v>
      </c>
      <c r="K57" s="30">
        <v>11</v>
      </c>
      <c r="L57" s="30">
        <v>10</v>
      </c>
      <c r="M57" s="30">
        <v>1</v>
      </c>
      <c r="N57" s="30">
        <v>0</v>
      </c>
      <c r="O57" s="30">
        <v>0</v>
      </c>
      <c r="P57" s="31">
        <v>23</v>
      </c>
      <c r="Q57" s="29">
        <v>1</v>
      </c>
      <c r="R57" s="30">
        <v>5</v>
      </c>
      <c r="S57" s="30">
        <v>6</v>
      </c>
      <c r="T57" s="30">
        <v>7</v>
      </c>
      <c r="U57" s="30">
        <v>4</v>
      </c>
      <c r="V57" s="30">
        <v>11</v>
      </c>
      <c r="W57" s="30">
        <v>4</v>
      </c>
      <c r="X57" s="30">
        <v>5</v>
      </c>
      <c r="Y57" s="30">
        <v>2</v>
      </c>
      <c r="Z57" s="30">
        <v>0</v>
      </c>
      <c r="AA57" s="31">
        <v>17</v>
      </c>
      <c r="AB57" s="29">
        <v>6</v>
      </c>
      <c r="AC57" s="30">
        <v>10</v>
      </c>
      <c r="AD57" s="30">
        <v>16</v>
      </c>
      <c r="AE57" s="30">
        <v>7</v>
      </c>
      <c r="AF57" s="30">
        <v>4</v>
      </c>
      <c r="AG57" s="30">
        <f t="shared" si="0"/>
        <v>11</v>
      </c>
      <c r="AH57" s="30">
        <v>5</v>
      </c>
      <c r="AI57" s="30">
        <v>5</v>
      </c>
      <c r="AJ57" s="30">
        <v>1</v>
      </c>
      <c r="AK57" s="30">
        <v>0</v>
      </c>
      <c r="AL57" s="31">
        <f t="shared" si="1"/>
        <v>27</v>
      </c>
      <c r="AM57" s="35"/>
    </row>
    <row r="58" spans="1:39" ht="18">
      <c r="A58" s="25" t="s">
        <v>80</v>
      </c>
      <c r="B58" s="26">
        <v>7222</v>
      </c>
      <c r="C58" s="25" t="s">
        <v>18</v>
      </c>
      <c r="D58" s="27" t="s">
        <v>20</v>
      </c>
      <c r="E58" s="28" t="s">
        <v>81</v>
      </c>
      <c r="F58" s="29">
        <v>0</v>
      </c>
      <c r="G58" s="30">
        <v>4</v>
      </c>
      <c r="H58" s="30">
        <v>4</v>
      </c>
      <c r="I58" s="30">
        <v>1</v>
      </c>
      <c r="J58" s="30">
        <v>0</v>
      </c>
      <c r="K58" s="30">
        <v>1</v>
      </c>
      <c r="L58" s="30">
        <v>1</v>
      </c>
      <c r="M58" s="30">
        <v>0</v>
      </c>
      <c r="N58" s="30">
        <v>0</v>
      </c>
      <c r="O58" s="30">
        <v>0</v>
      </c>
      <c r="P58" s="31">
        <v>5</v>
      </c>
      <c r="Q58" s="29">
        <v>6</v>
      </c>
      <c r="R58" s="30">
        <v>5</v>
      </c>
      <c r="S58" s="30">
        <v>11</v>
      </c>
      <c r="T58" s="30">
        <v>7</v>
      </c>
      <c r="U58" s="30">
        <v>6</v>
      </c>
      <c r="V58" s="30">
        <v>13</v>
      </c>
      <c r="W58" s="30">
        <v>11</v>
      </c>
      <c r="X58" s="30">
        <v>2</v>
      </c>
      <c r="Y58" s="30">
        <v>0</v>
      </c>
      <c r="Z58" s="30">
        <v>0</v>
      </c>
      <c r="AA58" s="31">
        <v>24</v>
      </c>
      <c r="AB58" s="29">
        <v>3</v>
      </c>
      <c r="AC58" s="30">
        <v>2</v>
      </c>
      <c r="AD58" s="30">
        <v>5</v>
      </c>
      <c r="AE58" s="30">
        <v>15</v>
      </c>
      <c r="AF58" s="30">
        <v>6</v>
      </c>
      <c r="AG58" s="30">
        <f t="shared" si="0"/>
        <v>21</v>
      </c>
      <c r="AH58" s="30">
        <v>9</v>
      </c>
      <c r="AI58" s="30">
        <v>4</v>
      </c>
      <c r="AJ58" s="30">
        <v>6</v>
      </c>
      <c r="AK58" s="30">
        <v>2</v>
      </c>
      <c r="AL58" s="31">
        <f t="shared" si="1"/>
        <v>26</v>
      </c>
      <c r="AM58" s="35"/>
    </row>
    <row r="59" spans="1:39" ht="18">
      <c r="A59" s="25" t="s">
        <v>80</v>
      </c>
      <c r="B59" s="26">
        <v>7223</v>
      </c>
      <c r="C59" s="25" t="s">
        <v>18</v>
      </c>
      <c r="D59" s="27" t="s">
        <v>20</v>
      </c>
      <c r="E59" s="28" t="s">
        <v>82</v>
      </c>
      <c r="F59" s="29">
        <v>1</v>
      </c>
      <c r="G59" s="30">
        <v>0</v>
      </c>
      <c r="H59" s="30">
        <v>1</v>
      </c>
      <c r="I59" s="30">
        <v>0</v>
      </c>
      <c r="J59" s="30">
        <v>1</v>
      </c>
      <c r="K59" s="30">
        <v>1</v>
      </c>
      <c r="L59" s="30">
        <v>1</v>
      </c>
      <c r="M59" s="30">
        <v>0</v>
      </c>
      <c r="N59" s="30">
        <v>0</v>
      </c>
      <c r="O59" s="30">
        <v>0</v>
      </c>
      <c r="P59" s="31">
        <v>2</v>
      </c>
      <c r="Q59" s="29">
        <v>3</v>
      </c>
      <c r="R59" s="30">
        <v>0</v>
      </c>
      <c r="S59" s="30">
        <v>3</v>
      </c>
      <c r="T59" s="30">
        <v>3</v>
      </c>
      <c r="U59" s="30">
        <v>6</v>
      </c>
      <c r="V59" s="30">
        <v>9</v>
      </c>
      <c r="W59" s="30">
        <v>8</v>
      </c>
      <c r="X59" s="30">
        <v>1</v>
      </c>
      <c r="Y59" s="30">
        <v>0</v>
      </c>
      <c r="Z59" s="30">
        <v>0</v>
      </c>
      <c r="AA59" s="31">
        <v>12</v>
      </c>
      <c r="AB59" s="29">
        <v>0</v>
      </c>
      <c r="AC59" s="30">
        <v>1</v>
      </c>
      <c r="AD59" s="30">
        <v>1</v>
      </c>
      <c r="AE59" s="30">
        <v>10</v>
      </c>
      <c r="AF59" s="30">
        <v>3</v>
      </c>
      <c r="AG59" s="30">
        <f t="shared" si="0"/>
        <v>13</v>
      </c>
      <c r="AH59" s="30">
        <v>3</v>
      </c>
      <c r="AI59" s="30">
        <v>8</v>
      </c>
      <c r="AJ59" s="30">
        <v>2</v>
      </c>
      <c r="AK59" s="30">
        <v>0</v>
      </c>
      <c r="AL59" s="31">
        <f t="shared" si="1"/>
        <v>14</v>
      </c>
      <c r="AM59" s="35"/>
    </row>
    <row r="60" spans="1:39" ht="18">
      <c r="A60" s="19" t="s">
        <v>80</v>
      </c>
      <c r="B60" s="32">
        <v>1019</v>
      </c>
      <c r="C60" s="19" t="s">
        <v>22</v>
      </c>
      <c r="D60" s="33" t="s">
        <v>23</v>
      </c>
      <c r="E60" s="34" t="s">
        <v>83</v>
      </c>
      <c r="F60" s="29">
        <v>0</v>
      </c>
      <c r="G60" s="30">
        <v>0</v>
      </c>
      <c r="H60" s="30">
        <v>0</v>
      </c>
      <c r="I60" s="30">
        <v>8</v>
      </c>
      <c r="J60" s="30">
        <v>13</v>
      </c>
      <c r="K60" s="30">
        <v>21</v>
      </c>
      <c r="L60" s="30">
        <v>1</v>
      </c>
      <c r="M60" s="30">
        <v>5</v>
      </c>
      <c r="N60" s="30">
        <v>6</v>
      </c>
      <c r="O60" s="30">
        <v>9</v>
      </c>
      <c r="P60" s="31">
        <v>21</v>
      </c>
      <c r="Q60" s="29">
        <v>0</v>
      </c>
      <c r="R60" s="30">
        <v>0</v>
      </c>
      <c r="S60" s="30">
        <v>0</v>
      </c>
      <c r="T60" s="30">
        <v>5</v>
      </c>
      <c r="U60" s="30">
        <v>7</v>
      </c>
      <c r="V60" s="30">
        <v>12</v>
      </c>
      <c r="W60" s="30">
        <v>0</v>
      </c>
      <c r="X60" s="30">
        <v>1</v>
      </c>
      <c r="Y60" s="30">
        <v>3</v>
      </c>
      <c r="Z60" s="30">
        <v>8</v>
      </c>
      <c r="AA60" s="31">
        <v>12</v>
      </c>
      <c r="AB60" s="29">
        <v>0</v>
      </c>
      <c r="AC60" s="30">
        <v>0</v>
      </c>
      <c r="AD60" s="30">
        <v>0</v>
      </c>
      <c r="AE60" s="30">
        <v>6</v>
      </c>
      <c r="AF60" s="30">
        <v>4</v>
      </c>
      <c r="AG60" s="30">
        <f t="shared" si="0"/>
        <v>10</v>
      </c>
      <c r="AH60" s="30">
        <v>0</v>
      </c>
      <c r="AI60" s="30">
        <v>0</v>
      </c>
      <c r="AJ60" s="30">
        <v>1</v>
      </c>
      <c r="AK60" s="30">
        <v>9</v>
      </c>
      <c r="AL60" s="31">
        <f t="shared" si="1"/>
        <v>10</v>
      </c>
      <c r="AM60" s="35"/>
    </row>
    <row r="61" spans="1:39" ht="18">
      <c r="A61" s="19" t="s">
        <v>80</v>
      </c>
      <c r="B61" s="32">
        <v>1088</v>
      </c>
      <c r="C61" s="19" t="s">
        <v>22</v>
      </c>
      <c r="D61" s="33" t="s">
        <v>23</v>
      </c>
      <c r="E61" s="34" t="s">
        <v>84</v>
      </c>
      <c r="F61" s="29">
        <v>0</v>
      </c>
      <c r="G61" s="30">
        <v>0</v>
      </c>
      <c r="H61" s="30">
        <v>0</v>
      </c>
      <c r="I61" s="30">
        <v>6</v>
      </c>
      <c r="J61" s="30">
        <v>2</v>
      </c>
      <c r="K61" s="30">
        <v>8</v>
      </c>
      <c r="L61" s="30">
        <v>0</v>
      </c>
      <c r="M61" s="30">
        <v>0</v>
      </c>
      <c r="N61" s="30">
        <v>4</v>
      </c>
      <c r="O61" s="30">
        <v>4</v>
      </c>
      <c r="P61" s="31">
        <v>8</v>
      </c>
      <c r="Q61" s="29">
        <v>0</v>
      </c>
      <c r="R61" s="30">
        <v>0</v>
      </c>
      <c r="S61" s="30">
        <v>0</v>
      </c>
      <c r="T61" s="30">
        <v>2</v>
      </c>
      <c r="U61" s="30">
        <v>3</v>
      </c>
      <c r="V61" s="30">
        <v>5</v>
      </c>
      <c r="W61" s="30">
        <v>0</v>
      </c>
      <c r="X61" s="30">
        <v>0</v>
      </c>
      <c r="Y61" s="30">
        <v>1</v>
      </c>
      <c r="Z61" s="30">
        <v>4</v>
      </c>
      <c r="AA61" s="31">
        <v>5</v>
      </c>
      <c r="AB61" s="29">
        <v>0</v>
      </c>
      <c r="AC61" s="30">
        <v>0</v>
      </c>
      <c r="AD61" s="30">
        <v>0</v>
      </c>
      <c r="AE61" s="30">
        <v>1</v>
      </c>
      <c r="AF61" s="30">
        <v>1</v>
      </c>
      <c r="AG61" s="30">
        <f t="shared" si="0"/>
        <v>2</v>
      </c>
      <c r="AH61" s="30">
        <v>0</v>
      </c>
      <c r="AI61" s="30">
        <v>0</v>
      </c>
      <c r="AJ61" s="30">
        <v>0</v>
      </c>
      <c r="AK61" s="30">
        <v>2</v>
      </c>
      <c r="AL61" s="31">
        <f t="shared" si="1"/>
        <v>2</v>
      </c>
      <c r="AM61" s="35"/>
    </row>
    <row r="62" spans="1:39" ht="33">
      <c r="A62" s="25" t="s">
        <v>80</v>
      </c>
      <c r="B62" s="26">
        <v>6001</v>
      </c>
      <c r="C62" s="25" t="s">
        <v>62</v>
      </c>
      <c r="D62" s="27" t="s">
        <v>20</v>
      </c>
      <c r="E62" s="28" t="s">
        <v>85</v>
      </c>
      <c r="F62" s="29">
        <v>100</v>
      </c>
      <c r="G62" s="30">
        <v>62</v>
      </c>
      <c r="H62" s="30">
        <v>162</v>
      </c>
      <c r="I62" s="30">
        <v>210</v>
      </c>
      <c r="J62" s="30">
        <v>111</v>
      </c>
      <c r="K62" s="30">
        <v>321</v>
      </c>
      <c r="L62" s="30">
        <v>103</v>
      </c>
      <c r="M62" s="30">
        <v>96</v>
      </c>
      <c r="N62" s="30">
        <v>85</v>
      </c>
      <c r="O62" s="30">
        <v>37</v>
      </c>
      <c r="P62" s="31">
        <v>483</v>
      </c>
      <c r="Q62" s="29">
        <v>104</v>
      </c>
      <c r="R62" s="30">
        <v>64</v>
      </c>
      <c r="S62" s="30">
        <v>168</v>
      </c>
      <c r="T62" s="30">
        <v>212</v>
      </c>
      <c r="U62" s="30">
        <v>117</v>
      </c>
      <c r="V62" s="30">
        <v>329</v>
      </c>
      <c r="W62" s="30">
        <v>123</v>
      </c>
      <c r="X62" s="30">
        <v>85</v>
      </c>
      <c r="Y62" s="30">
        <v>52</v>
      </c>
      <c r="Z62" s="30">
        <v>69</v>
      </c>
      <c r="AA62" s="31">
        <v>497</v>
      </c>
      <c r="AB62" s="29">
        <v>117</v>
      </c>
      <c r="AC62" s="30">
        <v>67</v>
      </c>
      <c r="AD62" s="30">
        <v>184</v>
      </c>
      <c r="AE62" s="30">
        <v>165</v>
      </c>
      <c r="AF62" s="30">
        <v>95</v>
      </c>
      <c r="AG62" s="30">
        <f t="shared" si="0"/>
        <v>260</v>
      </c>
      <c r="AH62" s="30">
        <v>73</v>
      </c>
      <c r="AI62" s="30">
        <v>49</v>
      </c>
      <c r="AJ62" s="30">
        <v>48</v>
      </c>
      <c r="AK62" s="30">
        <v>90</v>
      </c>
      <c r="AL62" s="31">
        <f t="shared" si="1"/>
        <v>444</v>
      </c>
      <c r="AM62" s="35"/>
    </row>
    <row r="63" spans="1:39" ht="33">
      <c r="A63" s="25" t="s">
        <v>80</v>
      </c>
      <c r="B63" s="26">
        <v>6002</v>
      </c>
      <c r="C63" s="25" t="s">
        <v>62</v>
      </c>
      <c r="D63" s="27" t="s">
        <v>20</v>
      </c>
      <c r="E63" s="28" t="s">
        <v>86</v>
      </c>
      <c r="F63" s="29">
        <v>16</v>
      </c>
      <c r="G63" s="30">
        <v>6</v>
      </c>
      <c r="H63" s="30">
        <v>22</v>
      </c>
      <c r="I63" s="30">
        <v>20</v>
      </c>
      <c r="J63" s="30">
        <v>7</v>
      </c>
      <c r="K63" s="30">
        <v>27</v>
      </c>
      <c r="L63" s="30">
        <v>11</v>
      </c>
      <c r="M63" s="30">
        <v>6</v>
      </c>
      <c r="N63" s="30">
        <v>9</v>
      </c>
      <c r="O63" s="30">
        <v>1</v>
      </c>
      <c r="P63" s="31">
        <v>49</v>
      </c>
      <c r="Q63" s="29">
        <v>9</v>
      </c>
      <c r="R63" s="30">
        <v>4</v>
      </c>
      <c r="S63" s="30">
        <v>13</v>
      </c>
      <c r="T63" s="30">
        <v>18</v>
      </c>
      <c r="U63" s="30">
        <v>15</v>
      </c>
      <c r="V63" s="30">
        <v>33</v>
      </c>
      <c r="W63" s="30">
        <v>14</v>
      </c>
      <c r="X63" s="30">
        <v>11</v>
      </c>
      <c r="Y63" s="30">
        <v>5</v>
      </c>
      <c r="Z63" s="30">
        <v>3</v>
      </c>
      <c r="AA63" s="31">
        <v>46</v>
      </c>
      <c r="AB63" s="29">
        <v>9</v>
      </c>
      <c r="AC63" s="30">
        <v>10</v>
      </c>
      <c r="AD63" s="30">
        <v>19</v>
      </c>
      <c r="AE63" s="30">
        <v>21</v>
      </c>
      <c r="AF63" s="30">
        <v>10</v>
      </c>
      <c r="AG63" s="30">
        <f t="shared" si="0"/>
        <v>31</v>
      </c>
      <c r="AH63" s="30">
        <v>8</v>
      </c>
      <c r="AI63" s="30">
        <v>6</v>
      </c>
      <c r="AJ63" s="30">
        <v>9</v>
      </c>
      <c r="AK63" s="30">
        <v>8</v>
      </c>
      <c r="AL63" s="31">
        <f t="shared" si="1"/>
        <v>50</v>
      </c>
      <c r="AM63" s="35"/>
    </row>
    <row r="64" spans="1:39" ht="18">
      <c r="A64" s="25" t="s">
        <v>87</v>
      </c>
      <c r="B64" s="26">
        <v>7746</v>
      </c>
      <c r="C64" s="25" t="s">
        <v>18</v>
      </c>
      <c r="D64" s="27" t="s">
        <v>20</v>
      </c>
      <c r="E64" s="28" t="s">
        <v>88</v>
      </c>
      <c r="F64" s="29">
        <v>0</v>
      </c>
      <c r="G64" s="30">
        <v>9</v>
      </c>
      <c r="H64" s="30">
        <v>9</v>
      </c>
      <c r="I64" s="30">
        <v>5</v>
      </c>
      <c r="J64" s="30">
        <v>17</v>
      </c>
      <c r="K64" s="30">
        <v>22</v>
      </c>
      <c r="L64" s="30">
        <v>8</v>
      </c>
      <c r="M64" s="30">
        <v>8</v>
      </c>
      <c r="N64" s="30">
        <v>6</v>
      </c>
      <c r="O64" s="30">
        <v>0</v>
      </c>
      <c r="P64" s="31">
        <v>31</v>
      </c>
      <c r="Q64" s="29">
        <v>1</v>
      </c>
      <c r="R64" s="30">
        <v>17</v>
      </c>
      <c r="S64" s="30">
        <v>18</v>
      </c>
      <c r="T64" s="30">
        <v>8</v>
      </c>
      <c r="U64" s="30">
        <v>30</v>
      </c>
      <c r="V64" s="30">
        <v>38</v>
      </c>
      <c r="W64" s="30">
        <v>18</v>
      </c>
      <c r="X64" s="30">
        <v>12</v>
      </c>
      <c r="Y64" s="30">
        <v>6</v>
      </c>
      <c r="Z64" s="30">
        <v>2</v>
      </c>
      <c r="AA64" s="31">
        <v>56</v>
      </c>
      <c r="AB64" s="29">
        <v>2</v>
      </c>
      <c r="AC64" s="30">
        <v>14</v>
      </c>
      <c r="AD64" s="30">
        <v>16</v>
      </c>
      <c r="AE64" s="30">
        <v>8</v>
      </c>
      <c r="AF64" s="30">
        <v>32</v>
      </c>
      <c r="AG64" s="30">
        <f t="shared" si="0"/>
        <v>40</v>
      </c>
      <c r="AH64" s="30">
        <v>18</v>
      </c>
      <c r="AI64" s="30">
        <v>6</v>
      </c>
      <c r="AJ64" s="30">
        <v>3</v>
      </c>
      <c r="AK64" s="30">
        <v>13</v>
      </c>
      <c r="AL64" s="31">
        <f t="shared" si="1"/>
        <v>56</v>
      </c>
      <c r="AM64" s="35"/>
    </row>
    <row r="65" spans="1:39" ht="18">
      <c r="A65" s="19" t="s">
        <v>87</v>
      </c>
      <c r="B65" s="32">
        <v>7912</v>
      </c>
      <c r="C65" s="19" t="s">
        <v>18</v>
      </c>
      <c r="D65" s="33" t="s">
        <v>23</v>
      </c>
      <c r="E65" s="34" t="s">
        <v>89</v>
      </c>
      <c r="F65" s="29">
        <v>1</v>
      </c>
      <c r="G65" s="30">
        <v>1</v>
      </c>
      <c r="H65" s="30">
        <v>2</v>
      </c>
      <c r="I65" s="30">
        <v>4</v>
      </c>
      <c r="J65" s="30">
        <v>5</v>
      </c>
      <c r="K65" s="30">
        <v>9</v>
      </c>
      <c r="L65" s="30">
        <v>3</v>
      </c>
      <c r="M65" s="30">
        <v>4</v>
      </c>
      <c r="N65" s="30">
        <v>2</v>
      </c>
      <c r="O65" s="30">
        <v>0</v>
      </c>
      <c r="P65" s="31">
        <v>11</v>
      </c>
      <c r="Q65" s="29">
        <v>0</v>
      </c>
      <c r="R65" s="30">
        <v>1</v>
      </c>
      <c r="S65" s="30">
        <v>1</v>
      </c>
      <c r="T65" s="30">
        <v>1</v>
      </c>
      <c r="U65" s="30">
        <v>14</v>
      </c>
      <c r="V65" s="30">
        <v>15</v>
      </c>
      <c r="W65" s="30">
        <v>8</v>
      </c>
      <c r="X65" s="30">
        <v>4</v>
      </c>
      <c r="Y65" s="30">
        <v>2</v>
      </c>
      <c r="Z65" s="30">
        <v>1</v>
      </c>
      <c r="AA65" s="31">
        <v>16</v>
      </c>
      <c r="AB65" s="29">
        <v>0</v>
      </c>
      <c r="AC65" s="30">
        <v>1</v>
      </c>
      <c r="AD65" s="30">
        <v>1</v>
      </c>
      <c r="AE65" s="30">
        <v>3</v>
      </c>
      <c r="AF65" s="30">
        <v>8</v>
      </c>
      <c r="AG65" s="30">
        <f t="shared" si="0"/>
        <v>11</v>
      </c>
      <c r="AH65" s="30">
        <v>2</v>
      </c>
      <c r="AI65" s="30">
        <v>4</v>
      </c>
      <c r="AJ65" s="30">
        <v>1</v>
      </c>
      <c r="AK65" s="30">
        <v>4</v>
      </c>
      <c r="AL65" s="31">
        <f t="shared" si="1"/>
        <v>12</v>
      </c>
      <c r="AM65" s="35"/>
    </row>
    <row r="66" spans="1:39" ht="18">
      <c r="A66" s="19" t="s">
        <v>87</v>
      </c>
      <c r="B66" s="32">
        <v>7748</v>
      </c>
      <c r="C66" s="19" t="s">
        <v>18</v>
      </c>
      <c r="D66" s="33" t="s">
        <v>23</v>
      </c>
      <c r="E66" s="34" t="s">
        <v>90</v>
      </c>
      <c r="F66" s="29">
        <v>5</v>
      </c>
      <c r="G66" s="30">
        <v>8</v>
      </c>
      <c r="H66" s="30">
        <v>13</v>
      </c>
      <c r="I66" s="30">
        <v>0</v>
      </c>
      <c r="J66" s="30">
        <v>7</v>
      </c>
      <c r="K66" s="30">
        <v>7</v>
      </c>
      <c r="L66" s="30">
        <v>6</v>
      </c>
      <c r="M66" s="30">
        <v>1</v>
      </c>
      <c r="N66" s="30">
        <v>0</v>
      </c>
      <c r="O66" s="30">
        <v>0</v>
      </c>
      <c r="P66" s="31">
        <v>20</v>
      </c>
      <c r="Q66" s="29">
        <v>5</v>
      </c>
      <c r="R66" s="30">
        <v>10</v>
      </c>
      <c r="S66" s="30">
        <v>15</v>
      </c>
      <c r="T66" s="30">
        <v>10</v>
      </c>
      <c r="U66" s="30">
        <v>19</v>
      </c>
      <c r="V66" s="30">
        <v>29</v>
      </c>
      <c r="W66" s="30">
        <v>14</v>
      </c>
      <c r="X66" s="30">
        <v>15</v>
      </c>
      <c r="Y66" s="30">
        <v>0</v>
      </c>
      <c r="Z66" s="30">
        <v>0</v>
      </c>
      <c r="AA66" s="31">
        <v>44</v>
      </c>
      <c r="AB66" s="29">
        <v>3</v>
      </c>
      <c r="AC66" s="30">
        <v>16</v>
      </c>
      <c r="AD66" s="30">
        <v>19</v>
      </c>
      <c r="AE66" s="30">
        <v>7</v>
      </c>
      <c r="AF66" s="30">
        <v>19</v>
      </c>
      <c r="AG66" s="30">
        <f t="shared" si="0"/>
        <v>26</v>
      </c>
      <c r="AH66" s="30">
        <v>9</v>
      </c>
      <c r="AI66" s="30">
        <v>6</v>
      </c>
      <c r="AJ66" s="30">
        <v>4</v>
      </c>
      <c r="AK66" s="30">
        <v>7</v>
      </c>
      <c r="AL66" s="31">
        <f t="shared" si="1"/>
        <v>45</v>
      </c>
      <c r="AM66" s="35"/>
    </row>
    <row r="67" spans="1:39" ht="18">
      <c r="A67" s="25" t="s">
        <v>87</v>
      </c>
      <c r="B67" s="26">
        <v>7892</v>
      </c>
      <c r="C67" s="25" t="s">
        <v>18</v>
      </c>
      <c r="D67" s="27" t="s">
        <v>20</v>
      </c>
      <c r="E67" s="28" t="s">
        <v>91</v>
      </c>
      <c r="F67" s="29">
        <v>1</v>
      </c>
      <c r="G67" s="30">
        <v>3</v>
      </c>
      <c r="H67" s="30">
        <v>4</v>
      </c>
      <c r="I67" s="30">
        <v>1</v>
      </c>
      <c r="J67" s="30">
        <v>4</v>
      </c>
      <c r="K67" s="30">
        <v>5</v>
      </c>
      <c r="L67" s="30">
        <v>5</v>
      </c>
      <c r="M67" s="30">
        <v>0</v>
      </c>
      <c r="N67" s="30">
        <v>0</v>
      </c>
      <c r="O67" s="30">
        <v>0</v>
      </c>
      <c r="P67" s="31">
        <v>9</v>
      </c>
      <c r="Q67" s="29">
        <v>0</v>
      </c>
      <c r="R67" s="30">
        <v>2</v>
      </c>
      <c r="S67" s="30">
        <v>2</v>
      </c>
      <c r="T67" s="30">
        <v>1</v>
      </c>
      <c r="U67" s="30">
        <v>8</v>
      </c>
      <c r="V67" s="30">
        <v>9</v>
      </c>
      <c r="W67" s="30">
        <v>7</v>
      </c>
      <c r="X67" s="30">
        <v>2</v>
      </c>
      <c r="Y67" s="30">
        <v>0</v>
      </c>
      <c r="Z67" s="30">
        <v>0</v>
      </c>
      <c r="AA67" s="31">
        <v>11</v>
      </c>
      <c r="AB67" s="29">
        <v>0</v>
      </c>
      <c r="AC67" s="30">
        <v>3</v>
      </c>
      <c r="AD67" s="30">
        <v>3</v>
      </c>
      <c r="AE67" s="30">
        <v>4</v>
      </c>
      <c r="AF67" s="30">
        <v>11</v>
      </c>
      <c r="AG67" s="30">
        <f t="shared" si="0"/>
        <v>15</v>
      </c>
      <c r="AH67" s="30">
        <v>9</v>
      </c>
      <c r="AI67" s="30">
        <v>4</v>
      </c>
      <c r="AJ67" s="30">
        <v>1</v>
      </c>
      <c r="AK67" s="30">
        <v>1</v>
      </c>
      <c r="AL67" s="31">
        <f t="shared" si="1"/>
        <v>18</v>
      </c>
      <c r="AM67" s="35"/>
    </row>
    <row r="68" spans="1:39" ht="33">
      <c r="A68" s="25" t="s">
        <v>87</v>
      </c>
      <c r="B68" s="26">
        <v>7749</v>
      </c>
      <c r="C68" s="25" t="s">
        <v>18</v>
      </c>
      <c r="D68" s="27" t="s">
        <v>20</v>
      </c>
      <c r="E68" s="28" t="s">
        <v>92</v>
      </c>
      <c r="F68" s="29">
        <v>1</v>
      </c>
      <c r="G68" s="30">
        <v>9</v>
      </c>
      <c r="H68" s="30">
        <v>10</v>
      </c>
      <c r="I68" s="30">
        <v>2</v>
      </c>
      <c r="J68" s="30">
        <v>22</v>
      </c>
      <c r="K68" s="30">
        <v>24</v>
      </c>
      <c r="L68" s="30">
        <v>8</v>
      </c>
      <c r="M68" s="30">
        <v>7</v>
      </c>
      <c r="N68" s="30">
        <v>9</v>
      </c>
      <c r="O68" s="30">
        <v>0</v>
      </c>
      <c r="P68" s="31">
        <v>34</v>
      </c>
      <c r="Q68" s="29">
        <v>0</v>
      </c>
      <c r="R68" s="30">
        <v>6</v>
      </c>
      <c r="S68" s="30">
        <v>6</v>
      </c>
      <c r="T68" s="30">
        <v>6</v>
      </c>
      <c r="U68" s="30">
        <v>22</v>
      </c>
      <c r="V68" s="30">
        <v>28</v>
      </c>
      <c r="W68" s="30">
        <v>8</v>
      </c>
      <c r="X68" s="30">
        <v>10</v>
      </c>
      <c r="Y68" s="30">
        <v>5</v>
      </c>
      <c r="Z68" s="30">
        <v>5</v>
      </c>
      <c r="AA68" s="31">
        <v>34</v>
      </c>
      <c r="AB68" s="29">
        <v>3</v>
      </c>
      <c r="AC68" s="30">
        <v>18</v>
      </c>
      <c r="AD68" s="30">
        <v>21</v>
      </c>
      <c r="AE68" s="30">
        <v>3</v>
      </c>
      <c r="AF68" s="30">
        <v>29</v>
      </c>
      <c r="AG68" s="30">
        <f t="shared" si="0"/>
        <v>32</v>
      </c>
      <c r="AH68" s="30">
        <v>7</v>
      </c>
      <c r="AI68" s="30">
        <v>5</v>
      </c>
      <c r="AJ68" s="30">
        <v>7</v>
      </c>
      <c r="AK68" s="30">
        <v>13</v>
      </c>
      <c r="AL68" s="31">
        <f t="shared" si="1"/>
        <v>53</v>
      </c>
      <c r="AM68" s="35"/>
    </row>
    <row r="69" spans="1:39" ht="18">
      <c r="A69" s="19" t="s">
        <v>87</v>
      </c>
      <c r="B69" s="32">
        <v>1054</v>
      </c>
      <c r="C69" s="19" t="s">
        <v>22</v>
      </c>
      <c r="D69" s="33" t="s">
        <v>23</v>
      </c>
      <c r="E69" s="34" t="s">
        <v>93</v>
      </c>
      <c r="F69" s="29">
        <v>0</v>
      </c>
      <c r="G69" s="30">
        <v>0</v>
      </c>
      <c r="H69" s="30">
        <v>0</v>
      </c>
      <c r="I69" s="30">
        <v>3</v>
      </c>
      <c r="J69" s="30">
        <v>12</v>
      </c>
      <c r="K69" s="30">
        <v>15</v>
      </c>
      <c r="L69" s="30">
        <v>0</v>
      </c>
      <c r="M69" s="30">
        <v>1</v>
      </c>
      <c r="N69" s="30">
        <v>4</v>
      </c>
      <c r="O69" s="30">
        <v>10</v>
      </c>
      <c r="P69" s="31">
        <v>15</v>
      </c>
      <c r="Q69" s="29">
        <v>0</v>
      </c>
      <c r="R69" s="30">
        <v>0</v>
      </c>
      <c r="S69" s="30">
        <v>0</v>
      </c>
      <c r="T69" s="30">
        <v>3</v>
      </c>
      <c r="U69" s="30">
        <v>14</v>
      </c>
      <c r="V69" s="30">
        <v>17</v>
      </c>
      <c r="W69" s="30">
        <v>0</v>
      </c>
      <c r="X69" s="30">
        <v>1</v>
      </c>
      <c r="Y69" s="30">
        <v>0</v>
      </c>
      <c r="Z69" s="30">
        <v>16</v>
      </c>
      <c r="AA69" s="31">
        <v>17</v>
      </c>
      <c r="AB69" s="29">
        <v>0</v>
      </c>
      <c r="AC69" s="30">
        <v>0</v>
      </c>
      <c r="AD69" s="30">
        <v>0</v>
      </c>
      <c r="AE69" s="30">
        <v>3</v>
      </c>
      <c r="AF69" s="30">
        <v>12</v>
      </c>
      <c r="AG69" s="30">
        <f t="shared" si="0"/>
        <v>15</v>
      </c>
      <c r="AH69" s="30">
        <v>0</v>
      </c>
      <c r="AI69" s="30">
        <v>0</v>
      </c>
      <c r="AJ69" s="30">
        <v>0</v>
      </c>
      <c r="AK69" s="30">
        <v>15</v>
      </c>
      <c r="AL69" s="31">
        <f t="shared" si="1"/>
        <v>15</v>
      </c>
      <c r="AM69" s="35"/>
    </row>
    <row r="70" spans="1:39" ht="18">
      <c r="A70" s="19" t="s">
        <v>87</v>
      </c>
      <c r="B70" s="32">
        <v>1082</v>
      </c>
      <c r="C70" s="19" t="s">
        <v>22</v>
      </c>
      <c r="D70" s="33" t="s">
        <v>23</v>
      </c>
      <c r="E70" s="34" t="s">
        <v>94</v>
      </c>
      <c r="F70" s="29">
        <v>0</v>
      </c>
      <c r="G70" s="30">
        <v>0</v>
      </c>
      <c r="H70" s="30">
        <v>0</v>
      </c>
      <c r="I70" s="30">
        <v>1</v>
      </c>
      <c r="J70" s="30">
        <v>2</v>
      </c>
      <c r="K70" s="30">
        <v>3</v>
      </c>
      <c r="L70" s="30">
        <v>0</v>
      </c>
      <c r="M70" s="30">
        <v>0</v>
      </c>
      <c r="N70" s="30">
        <v>2</v>
      </c>
      <c r="O70" s="30">
        <v>1</v>
      </c>
      <c r="P70" s="31">
        <v>3</v>
      </c>
      <c r="Q70" s="29">
        <v>0</v>
      </c>
      <c r="R70" s="30">
        <v>0</v>
      </c>
      <c r="S70" s="30">
        <v>0</v>
      </c>
      <c r="T70" s="30">
        <v>0</v>
      </c>
      <c r="U70" s="30">
        <v>1</v>
      </c>
      <c r="V70" s="30">
        <v>1</v>
      </c>
      <c r="W70" s="30">
        <v>0</v>
      </c>
      <c r="X70" s="30">
        <v>0</v>
      </c>
      <c r="Y70" s="30">
        <v>0</v>
      </c>
      <c r="Z70" s="30">
        <v>1</v>
      </c>
      <c r="AA70" s="31">
        <v>1</v>
      </c>
      <c r="AB70" s="29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f aca="true" t="shared" si="2" ref="AG70:AG133">SUM(AE70:AF70)</f>
        <v>0</v>
      </c>
      <c r="AH70" s="30">
        <v>0</v>
      </c>
      <c r="AI70" s="30">
        <v>0</v>
      </c>
      <c r="AJ70" s="30">
        <v>0</v>
      </c>
      <c r="AK70" s="30">
        <v>0</v>
      </c>
      <c r="AL70" s="31">
        <f aca="true" t="shared" si="3" ref="AL70:AL133">SUM(AD70,AG70)</f>
        <v>0</v>
      </c>
      <c r="AM70" s="35"/>
    </row>
    <row r="71" spans="1:39" ht="18">
      <c r="A71" s="19" t="s">
        <v>87</v>
      </c>
      <c r="B71" s="32">
        <v>1055</v>
      </c>
      <c r="C71" s="19" t="s">
        <v>22</v>
      </c>
      <c r="D71" s="33" t="s">
        <v>23</v>
      </c>
      <c r="E71" s="34" t="s">
        <v>95</v>
      </c>
      <c r="F71" s="29">
        <v>0</v>
      </c>
      <c r="G71" s="30">
        <v>0</v>
      </c>
      <c r="H71" s="30">
        <v>0</v>
      </c>
      <c r="I71" s="30">
        <v>2</v>
      </c>
      <c r="J71" s="30">
        <v>15</v>
      </c>
      <c r="K71" s="30">
        <v>17</v>
      </c>
      <c r="L71" s="30">
        <v>4</v>
      </c>
      <c r="M71" s="30">
        <v>7</v>
      </c>
      <c r="N71" s="30">
        <v>4</v>
      </c>
      <c r="O71" s="30">
        <v>2</v>
      </c>
      <c r="P71" s="31">
        <v>17</v>
      </c>
      <c r="Q71" s="29">
        <v>0</v>
      </c>
      <c r="R71" s="30">
        <v>0</v>
      </c>
      <c r="S71" s="30">
        <v>0</v>
      </c>
      <c r="T71" s="30">
        <v>1</v>
      </c>
      <c r="U71" s="30">
        <v>9</v>
      </c>
      <c r="V71" s="30">
        <v>10</v>
      </c>
      <c r="W71" s="30">
        <v>0</v>
      </c>
      <c r="X71" s="30">
        <v>1</v>
      </c>
      <c r="Y71" s="30">
        <v>3</v>
      </c>
      <c r="Z71" s="30">
        <v>6</v>
      </c>
      <c r="AA71" s="31">
        <v>10</v>
      </c>
      <c r="AB71" s="29">
        <v>0</v>
      </c>
      <c r="AC71" s="30">
        <v>0</v>
      </c>
      <c r="AD71" s="30">
        <v>0</v>
      </c>
      <c r="AE71" s="30">
        <v>1</v>
      </c>
      <c r="AF71" s="30">
        <v>7</v>
      </c>
      <c r="AG71" s="30">
        <f t="shared" si="2"/>
        <v>8</v>
      </c>
      <c r="AH71" s="30">
        <v>0</v>
      </c>
      <c r="AI71" s="30">
        <v>0</v>
      </c>
      <c r="AJ71" s="30">
        <v>1</v>
      </c>
      <c r="AK71" s="30">
        <v>7</v>
      </c>
      <c r="AL71" s="31">
        <f t="shared" si="3"/>
        <v>8</v>
      </c>
      <c r="AM71" s="35"/>
    </row>
    <row r="72" spans="1:39" ht="18">
      <c r="A72" s="19" t="s">
        <v>87</v>
      </c>
      <c r="B72" s="32">
        <v>1104</v>
      </c>
      <c r="C72" s="19" t="s">
        <v>22</v>
      </c>
      <c r="D72" s="33" t="s">
        <v>23</v>
      </c>
      <c r="E72" s="34" t="s">
        <v>96</v>
      </c>
      <c r="F72" s="29">
        <v>0</v>
      </c>
      <c r="G72" s="30">
        <v>0</v>
      </c>
      <c r="H72" s="30">
        <v>0</v>
      </c>
      <c r="I72" s="30">
        <v>1</v>
      </c>
      <c r="J72" s="30">
        <v>7</v>
      </c>
      <c r="K72" s="30">
        <v>8</v>
      </c>
      <c r="L72" s="30">
        <v>0</v>
      </c>
      <c r="M72" s="30">
        <v>5</v>
      </c>
      <c r="N72" s="30">
        <v>2</v>
      </c>
      <c r="O72" s="30">
        <v>1</v>
      </c>
      <c r="P72" s="31">
        <v>8</v>
      </c>
      <c r="Q72" s="29">
        <v>0</v>
      </c>
      <c r="R72" s="30">
        <v>0</v>
      </c>
      <c r="S72" s="30">
        <v>0</v>
      </c>
      <c r="T72" s="30">
        <v>1</v>
      </c>
      <c r="U72" s="30">
        <v>3</v>
      </c>
      <c r="V72" s="30">
        <v>4</v>
      </c>
      <c r="W72" s="30">
        <v>0</v>
      </c>
      <c r="X72" s="30">
        <v>1</v>
      </c>
      <c r="Y72" s="30">
        <v>2</v>
      </c>
      <c r="Z72" s="30">
        <v>1</v>
      </c>
      <c r="AA72" s="31">
        <v>4</v>
      </c>
      <c r="AB72" s="29">
        <v>0</v>
      </c>
      <c r="AC72" s="30">
        <v>0</v>
      </c>
      <c r="AD72" s="30">
        <v>0</v>
      </c>
      <c r="AE72" s="30">
        <v>0</v>
      </c>
      <c r="AF72" s="30">
        <v>2</v>
      </c>
      <c r="AG72" s="30">
        <f t="shared" si="2"/>
        <v>2</v>
      </c>
      <c r="AH72" s="30">
        <v>0</v>
      </c>
      <c r="AI72" s="30">
        <v>0</v>
      </c>
      <c r="AJ72" s="30">
        <v>2</v>
      </c>
      <c r="AK72" s="30">
        <v>0</v>
      </c>
      <c r="AL72" s="31">
        <f t="shared" si="3"/>
        <v>2</v>
      </c>
      <c r="AM72" s="35"/>
    </row>
    <row r="73" spans="1:39" ht="18">
      <c r="A73" s="19" t="s">
        <v>87</v>
      </c>
      <c r="B73" s="32">
        <v>1102</v>
      </c>
      <c r="C73" s="19" t="s">
        <v>22</v>
      </c>
      <c r="D73" s="33" t="s">
        <v>23</v>
      </c>
      <c r="E73" s="34" t="s">
        <v>97</v>
      </c>
      <c r="F73" s="29">
        <v>0</v>
      </c>
      <c r="G73" s="30">
        <v>0</v>
      </c>
      <c r="H73" s="30">
        <v>0</v>
      </c>
      <c r="I73" s="30">
        <v>0</v>
      </c>
      <c r="J73" s="30">
        <v>7</v>
      </c>
      <c r="K73" s="30">
        <v>7</v>
      </c>
      <c r="L73" s="30">
        <v>0</v>
      </c>
      <c r="M73" s="30">
        <v>0</v>
      </c>
      <c r="N73" s="30">
        <v>3</v>
      </c>
      <c r="O73" s="30">
        <v>4</v>
      </c>
      <c r="P73" s="31">
        <v>7</v>
      </c>
      <c r="Q73" s="29">
        <v>0</v>
      </c>
      <c r="R73" s="30">
        <v>0</v>
      </c>
      <c r="S73" s="30">
        <v>0</v>
      </c>
      <c r="T73" s="30">
        <v>0</v>
      </c>
      <c r="U73" s="30">
        <v>1</v>
      </c>
      <c r="V73" s="30">
        <v>1</v>
      </c>
      <c r="W73" s="30">
        <v>0</v>
      </c>
      <c r="X73" s="30">
        <v>0</v>
      </c>
      <c r="Y73" s="30">
        <v>0</v>
      </c>
      <c r="Z73" s="30">
        <v>1</v>
      </c>
      <c r="AA73" s="31">
        <v>1</v>
      </c>
      <c r="AB73" s="29">
        <v>0</v>
      </c>
      <c r="AC73" s="30">
        <v>0</v>
      </c>
      <c r="AD73" s="30">
        <v>0</v>
      </c>
      <c r="AE73" s="30">
        <v>0</v>
      </c>
      <c r="AF73" s="30">
        <v>2</v>
      </c>
      <c r="AG73" s="30">
        <f t="shared" si="2"/>
        <v>2</v>
      </c>
      <c r="AH73" s="30">
        <v>0</v>
      </c>
      <c r="AI73" s="30">
        <v>0</v>
      </c>
      <c r="AJ73" s="30">
        <v>0</v>
      </c>
      <c r="AK73" s="30">
        <v>2</v>
      </c>
      <c r="AL73" s="31">
        <f t="shared" si="3"/>
        <v>2</v>
      </c>
      <c r="AM73" s="35"/>
    </row>
    <row r="74" spans="1:39" ht="33">
      <c r="A74" s="25" t="s">
        <v>87</v>
      </c>
      <c r="B74" s="26">
        <v>8744</v>
      </c>
      <c r="C74" s="25" t="s">
        <v>29</v>
      </c>
      <c r="D74" s="27" t="s">
        <v>20</v>
      </c>
      <c r="E74" s="28" t="s">
        <v>88</v>
      </c>
      <c r="F74" s="29">
        <v>4</v>
      </c>
      <c r="G74" s="30">
        <v>18</v>
      </c>
      <c r="H74" s="30">
        <v>22</v>
      </c>
      <c r="I74" s="30">
        <v>11</v>
      </c>
      <c r="J74" s="30">
        <v>20</v>
      </c>
      <c r="K74" s="30">
        <v>31</v>
      </c>
      <c r="L74" s="30">
        <v>21</v>
      </c>
      <c r="M74" s="30">
        <v>8</v>
      </c>
      <c r="N74" s="30">
        <v>2</v>
      </c>
      <c r="O74" s="30">
        <v>0</v>
      </c>
      <c r="P74" s="31">
        <v>53</v>
      </c>
      <c r="Q74" s="29">
        <v>1</v>
      </c>
      <c r="R74" s="30">
        <v>18</v>
      </c>
      <c r="S74" s="30">
        <v>19</v>
      </c>
      <c r="T74" s="30">
        <v>3</v>
      </c>
      <c r="U74" s="30">
        <v>15</v>
      </c>
      <c r="V74" s="30">
        <v>18</v>
      </c>
      <c r="W74" s="30">
        <v>11</v>
      </c>
      <c r="X74" s="30">
        <v>6</v>
      </c>
      <c r="Y74" s="30">
        <v>0</v>
      </c>
      <c r="Z74" s="30">
        <v>1</v>
      </c>
      <c r="AA74" s="31">
        <v>37</v>
      </c>
      <c r="AB74" s="29">
        <v>3</v>
      </c>
      <c r="AC74" s="30">
        <v>8</v>
      </c>
      <c r="AD74" s="30">
        <v>11</v>
      </c>
      <c r="AE74" s="30">
        <v>2</v>
      </c>
      <c r="AF74" s="30">
        <v>16</v>
      </c>
      <c r="AG74" s="30">
        <f t="shared" si="2"/>
        <v>18</v>
      </c>
      <c r="AH74" s="30">
        <v>8</v>
      </c>
      <c r="AI74" s="30">
        <v>7</v>
      </c>
      <c r="AJ74" s="30">
        <v>2</v>
      </c>
      <c r="AK74" s="30">
        <v>1</v>
      </c>
      <c r="AL74" s="31">
        <f t="shared" si="3"/>
        <v>29</v>
      </c>
      <c r="AM74" s="35"/>
    </row>
    <row r="75" spans="1:39" ht="33">
      <c r="A75" s="19" t="s">
        <v>87</v>
      </c>
      <c r="B75" s="32">
        <v>1101</v>
      </c>
      <c r="C75" s="19" t="s">
        <v>42</v>
      </c>
      <c r="D75" s="33" t="s">
        <v>23</v>
      </c>
      <c r="E75" s="34" t="s">
        <v>93</v>
      </c>
      <c r="F75" s="29">
        <v>0</v>
      </c>
      <c r="G75" s="30">
        <v>0</v>
      </c>
      <c r="H75" s="30">
        <v>0</v>
      </c>
      <c r="I75" s="30">
        <v>0</v>
      </c>
      <c r="J75" s="30">
        <v>4</v>
      </c>
      <c r="K75" s="30">
        <v>4</v>
      </c>
      <c r="L75" s="30">
        <v>0</v>
      </c>
      <c r="M75" s="30">
        <v>0</v>
      </c>
      <c r="N75" s="30">
        <v>2</v>
      </c>
      <c r="O75" s="30">
        <v>2</v>
      </c>
      <c r="P75" s="31">
        <v>4</v>
      </c>
      <c r="Q75" s="29">
        <v>0</v>
      </c>
      <c r="R75" s="30">
        <v>0</v>
      </c>
      <c r="S75" s="30">
        <v>0</v>
      </c>
      <c r="T75" s="30">
        <v>1</v>
      </c>
      <c r="U75" s="30">
        <v>4</v>
      </c>
      <c r="V75" s="30">
        <v>5</v>
      </c>
      <c r="W75" s="30">
        <v>0</v>
      </c>
      <c r="X75" s="30">
        <v>0</v>
      </c>
      <c r="Y75" s="30">
        <v>0</v>
      </c>
      <c r="Z75" s="30">
        <v>5</v>
      </c>
      <c r="AA75" s="31">
        <v>5</v>
      </c>
      <c r="AB75" s="29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f t="shared" si="2"/>
        <v>0</v>
      </c>
      <c r="AH75" s="30">
        <v>0</v>
      </c>
      <c r="AI75" s="30">
        <v>0</v>
      </c>
      <c r="AJ75" s="30">
        <v>0</v>
      </c>
      <c r="AK75" s="30">
        <v>0</v>
      </c>
      <c r="AL75" s="31">
        <f t="shared" si="3"/>
        <v>0</v>
      </c>
      <c r="AM75" s="35"/>
    </row>
    <row r="76" spans="1:39" ht="66">
      <c r="A76" s="19" t="s">
        <v>98</v>
      </c>
      <c r="B76" s="32">
        <v>7112</v>
      </c>
      <c r="C76" s="19" t="s">
        <v>18</v>
      </c>
      <c r="D76" s="33" t="s">
        <v>23</v>
      </c>
      <c r="E76" s="34" t="s">
        <v>99</v>
      </c>
      <c r="F76" s="29">
        <v>1</v>
      </c>
      <c r="G76" s="30">
        <v>6</v>
      </c>
      <c r="H76" s="30">
        <v>7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1">
        <v>7</v>
      </c>
      <c r="Q76" s="29">
        <v>1</v>
      </c>
      <c r="R76" s="30">
        <v>1</v>
      </c>
      <c r="S76" s="30">
        <v>2</v>
      </c>
      <c r="T76" s="30">
        <v>8</v>
      </c>
      <c r="U76" s="30">
        <v>2</v>
      </c>
      <c r="V76" s="30">
        <v>10</v>
      </c>
      <c r="W76" s="30">
        <v>10</v>
      </c>
      <c r="X76" s="30">
        <v>0</v>
      </c>
      <c r="Y76" s="30">
        <v>0</v>
      </c>
      <c r="Z76" s="30">
        <v>0</v>
      </c>
      <c r="AA76" s="31">
        <v>12</v>
      </c>
      <c r="AB76" s="29">
        <v>0</v>
      </c>
      <c r="AC76" s="30">
        <v>0</v>
      </c>
      <c r="AD76" s="30">
        <v>0</v>
      </c>
      <c r="AE76" s="30">
        <v>4</v>
      </c>
      <c r="AF76" s="30">
        <v>2</v>
      </c>
      <c r="AG76" s="30">
        <f t="shared" si="2"/>
        <v>6</v>
      </c>
      <c r="AH76" s="30">
        <v>3</v>
      </c>
      <c r="AI76" s="30">
        <v>3</v>
      </c>
      <c r="AJ76" s="30">
        <v>0</v>
      </c>
      <c r="AK76" s="30">
        <v>0</v>
      </c>
      <c r="AL76" s="31">
        <f t="shared" si="3"/>
        <v>6</v>
      </c>
      <c r="AM76" s="35"/>
    </row>
    <row r="77" spans="1:39" ht="66">
      <c r="A77" s="25" t="s">
        <v>98</v>
      </c>
      <c r="B77" s="26">
        <v>7113</v>
      </c>
      <c r="C77" s="25" t="s">
        <v>18</v>
      </c>
      <c r="D77" s="27" t="s">
        <v>20</v>
      </c>
      <c r="E77" s="28" t="s">
        <v>100</v>
      </c>
      <c r="F77" s="29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1">
        <v>0</v>
      </c>
      <c r="Q77" s="29">
        <v>3</v>
      </c>
      <c r="R77" s="30">
        <v>3</v>
      </c>
      <c r="S77" s="30">
        <v>6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1">
        <v>6</v>
      </c>
      <c r="AB77" s="29">
        <v>24</v>
      </c>
      <c r="AC77" s="30">
        <v>8</v>
      </c>
      <c r="AD77" s="30">
        <v>32</v>
      </c>
      <c r="AE77" s="30">
        <v>21</v>
      </c>
      <c r="AF77" s="30">
        <v>9</v>
      </c>
      <c r="AG77" s="30">
        <f t="shared" si="2"/>
        <v>30</v>
      </c>
      <c r="AH77" s="30">
        <v>22</v>
      </c>
      <c r="AI77" s="30">
        <v>6</v>
      </c>
      <c r="AJ77" s="30">
        <v>1</v>
      </c>
      <c r="AK77" s="30">
        <v>1</v>
      </c>
      <c r="AL77" s="31">
        <f t="shared" si="3"/>
        <v>62</v>
      </c>
      <c r="AM77" s="35"/>
    </row>
    <row r="78" spans="1:39" ht="66">
      <c r="A78" s="19" t="s">
        <v>98</v>
      </c>
      <c r="B78" s="32">
        <v>7282</v>
      </c>
      <c r="C78" s="19" t="s">
        <v>18</v>
      </c>
      <c r="D78" s="33" t="s">
        <v>23</v>
      </c>
      <c r="E78" s="34" t="s">
        <v>101</v>
      </c>
      <c r="F78" s="29">
        <v>3</v>
      </c>
      <c r="G78" s="30">
        <v>1</v>
      </c>
      <c r="H78" s="30">
        <v>4</v>
      </c>
      <c r="I78" s="30">
        <v>2</v>
      </c>
      <c r="J78" s="30">
        <v>1</v>
      </c>
      <c r="K78" s="30">
        <v>3</v>
      </c>
      <c r="L78" s="30">
        <v>3</v>
      </c>
      <c r="M78" s="30">
        <v>0</v>
      </c>
      <c r="N78" s="30">
        <v>0</v>
      </c>
      <c r="O78" s="30">
        <v>0</v>
      </c>
      <c r="P78" s="31">
        <v>7</v>
      </c>
      <c r="Q78" s="29">
        <v>1</v>
      </c>
      <c r="R78" s="30">
        <v>0</v>
      </c>
      <c r="S78" s="30">
        <v>1</v>
      </c>
      <c r="T78" s="30">
        <v>3</v>
      </c>
      <c r="U78" s="30">
        <v>3</v>
      </c>
      <c r="V78" s="30">
        <v>6</v>
      </c>
      <c r="W78" s="30">
        <v>3</v>
      </c>
      <c r="X78" s="30">
        <v>3</v>
      </c>
      <c r="Y78" s="30">
        <v>0</v>
      </c>
      <c r="Z78" s="30">
        <v>0</v>
      </c>
      <c r="AA78" s="31">
        <v>7</v>
      </c>
      <c r="AB78" s="29">
        <v>0</v>
      </c>
      <c r="AC78" s="30">
        <v>2</v>
      </c>
      <c r="AD78" s="30">
        <v>2</v>
      </c>
      <c r="AE78" s="30">
        <v>6</v>
      </c>
      <c r="AF78" s="30">
        <v>2</v>
      </c>
      <c r="AG78" s="30">
        <f t="shared" si="2"/>
        <v>8</v>
      </c>
      <c r="AH78" s="30">
        <v>3</v>
      </c>
      <c r="AI78" s="30">
        <v>4</v>
      </c>
      <c r="AJ78" s="30">
        <v>0</v>
      </c>
      <c r="AK78" s="30">
        <v>1</v>
      </c>
      <c r="AL78" s="31">
        <f t="shared" si="3"/>
        <v>10</v>
      </c>
      <c r="AM78" s="35"/>
    </row>
    <row r="79" spans="1:39" ht="66">
      <c r="A79" s="25" t="s">
        <v>98</v>
      </c>
      <c r="B79" s="26">
        <v>7894</v>
      </c>
      <c r="C79" s="25" t="s">
        <v>18</v>
      </c>
      <c r="D79" s="27" t="s">
        <v>20</v>
      </c>
      <c r="E79" s="28" t="s">
        <v>102</v>
      </c>
      <c r="F79" s="29">
        <v>6</v>
      </c>
      <c r="G79" s="30">
        <v>74</v>
      </c>
      <c r="H79" s="30">
        <v>80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1">
        <v>80</v>
      </c>
      <c r="Q79" s="29">
        <v>3</v>
      </c>
      <c r="R79" s="30">
        <v>2</v>
      </c>
      <c r="S79" s="30">
        <v>5</v>
      </c>
      <c r="T79" s="30">
        <v>0</v>
      </c>
      <c r="U79" s="30">
        <v>2</v>
      </c>
      <c r="V79" s="30">
        <v>2</v>
      </c>
      <c r="W79" s="30">
        <v>2</v>
      </c>
      <c r="X79" s="30">
        <v>0</v>
      </c>
      <c r="Y79" s="30">
        <v>0</v>
      </c>
      <c r="Z79" s="30">
        <v>0</v>
      </c>
      <c r="AA79" s="31">
        <v>7</v>
      </c>
      <c r="AB79" s="29">
        <v>6</v>
      </c>
      <c r="AC79" s="30">
        <v>72</v>
      </c>
      <c r="AD79" s="30">
        <v>78</v>
      </c>
      <c r="AE79" s="30">
        <v>0</v>
      </c>
      <c r="AF79" s="30">
        <v>1</v>
      </c>
      <c r="AG79" s="30">
        <f t="shared" si="2"/>
        <v>1</v>
      </c>
      <c r="AH79" s="30">
        <v>1</v>
      </c>
      <c r="AI79" s="30">
        <v>0</v>
      </c>
      <c r="AJ79" s="30">
        <v>0</v>
      </c>
      <c r="AK79" s="30">
        <v>0</v>
      </c>
      <c r="AL79" s="31">
        <f t="shared" si="3"/>
        <v>79</v>
      </c>
      <c r="AM79" s="35"/>
    </row>
    <row r="80" spans="1:39" ht="66">
      <c r="A80" s="19" t="s">
        <v>98</v>
      </c>
      <c r="B80" s="32">
        <v>1011</v>
      </c>
      <c r="C80" s="19" t="s">
        <v>22</v>
      </c>
      <c r="D80" s="33" t="s">
        <v>23</v>
      </c>
      <c r="E80" s="34" t="s">
        <v>103</v>
      </c>
      <c r="F80" s="29">
        <v>1</v>
      </c>
      <c r="G80" s="30">
        <v>1</v>
      </c>
      <c r="H80" s="30">
        <v>2</v>
      </c>
      <c r="I80" s="30">
        <v>17</v>
      </c>
      <c r="J80" s="30">
        <v>13</v>
      </c>
      <c r="K80" s="30">
        <v>30</v>
      </c>
      <c r="L80" s="30">
        <v>12</v>
      </c>
      <c r="M80" s="30">
        <v>2</v>
      </c>
      <c r="N80" s="30">
        <v>8</v>
      </c>
      <c r="O80" s="30">
        <v>8</v>
      </c>
      <c r="P80" s="31">
        <v>32</v>
      </c>
      <c r="Q80" s="29">
        <v>0</v>
      </c>
      <c r="R80" s="30">
        <v>0</v>
      </c>
      <c r="S80" s="30">
        <v>0</v>
      </c>
      <c r="T80" s="30">
        <v>23</v>
      </c>
      <c r="U80" s="30">
        <v>10</v>
      </c>
      <c r="V80" s="30">
        <v>33</v>
      </c>
      <c r="W80" s="30">
        <v>9</v>
      </c>
      <c r="X80" s="30">
        <v>12</v>
      </c>
      <c r="Y80" s="30">
        <v>3</v>
      </c>
      <c r="Z80" s="30">
        <v>9</v>
      </c>
      <c r="AA80" s="31">
        <v>33</v>
      </c>
      <c r="AB80" s="29">
        <v>0</v>
      </c>
      <c r="AC80" s="30">
        <v>0</v>
      </c>
      <c r="AD80" s="30">
        <v>0</v>
      </c>
      <c r="AE80" s="30">
        <v>5</v>
      </c>
      <c r="AF80" s="30">
        <v>8</v>
      </c>
      <c r="AG80" s="30">
        <f t="shared" si="2"/>
        <v>13</v>
      </c>
      <c r="AH80" s="30">
        <v>0</v>
      </c>
      <c r="AI80" s="30">
        <v>2</v>
      </c>
      <c r="AJ80" s="30">
        <v>3</v>
      </c>
      <c r="AK80" s="30">
        <v>8</v>
      </c>
      <c r="AL80" s="31">
        <f t="shared" si="3"/>
        <v>13</v>
      </c>
      <c r="AM80" s="35"/>
    </row>
    <row r="81" spans="1:39" ht="66">
      <c r="A81" s="19" t="s">
        <v>98</v>
      </c>
      <c r="B81" s="32">
        <v>1013</v>
      </c>
      <c r="C81" s="19" t="s">
        <v>22</v>
      </c>
      <c r="D81" s="33" t="s">
        <v>23</v>
      </c>
      <c r="E81" s="34" t="s">
        <v>104</v>
      </c>
      <c r="F81" s="29">
        <v>0</v>
      </c>
      <c r="G81" s="30">
        <v>1</v>
      </c>
      <c r="H81" s="30">
        <v>1</v>
      </c>
      <c r="I81" s="30">
        <v>20</v>
      </c>
      <c r="J81" s="30">
        <v>13</v>
      </c>
      <c r="K81" s="30">
        <v>33</v>
      </c>
      <c r="L81" s="30">
        <v>9</v>
      </c>
      <c r="M81" s="30">
        <v>9</v>
      </c>
      <c r="N81" s="30">
        <v>8</v>
      </c>
      <c r="O81" s="30">
        <v>7</v>
      </c>
      <c r="P81" s="31">
        <v>34</v>
      </c>
      <c r="Q81" s="29">
        <v>0</v>
      </c>
      <c r="R81" s="30">
        <v>0</v>
      </c>
      <c r="S81" s="30">
        <v>0</v>
      </c>
      <c r="T81" s="30">
        <v>20</v>
      </c>
      <c r="U81" s="30">
        <v>20</v>
      </c>
      <c r="V81" s="30">
        <v>40</v>
      </c>
      <c r="W81" s="30">
        <v>6</v>
      </c>
      <c r="X81" s="30">
        <v>14</v>
      </c>
      <c r="Y81" s="30">
        <v>6</v>
      </c>
      <c r="Z81" s="30">
        <v>14</v>
      </c>
      <c r="AA81" s="31">
        <v>40</v>
      </c>
      <c r="AB81" s="29">
        <v>0</v>
      </c>
      <c r="AC81" s="30">
        <v>1</v>
      </c>
      <c r="AD81" s="30">
        <v>1</v>
      </c>
      <c r="AE81" s="30">
        <v>9</v>
      </c>
      <c r="AF81" s="30">
        <v>6</v>
      </c>
      <c r="AG81" s="30">
        <f t="shared" si="2"/>
        <v>15</v>
      </c>
      <c r="AH81" s="30">
        <v>0</v>
      </c>
      <c r="AI81" s="30">
        <v>2</v>
      </c>
      <c r="AJ81" s="30">
        <v>4</v>
      </c>
      <c r="AK81" s="30">
        <v>9</v>
      </c>
      <c r="AL81" s="31">
        <f t="shared" si="3"/>
        <v>16</v>
      </c>
      <c r="AM81" s="35"/>
    </row>
    <row r="82" spans="1:39" ht="66">
      <c r="A82" s="19" t="s">
        <v>98</v>
      </c>
      <c r="B82" s="32">
        <v>1020</v>
      </c>
      <c r="C82" s="19" t="s">
        <v>22</v>
      </c>
      <c r="D82" s="33" t="s">
        <v>23</v>
      </c>
      <c r="E82" s="34" t="s">
        <v>105</v>
      </c>
      <c r="F82" s="29">
        <v>0</v>
      </c>
      <c r="G82" s="30">
        <v>0</v>
      </c>
      <c r="H82" s="30">
        <v>0</v>
      </c>
      <c r="I82" s="30">
        <v>3</v>
      </c>
      <c r="J82" s="30">
        <v>8</v>
      </c>
      <c r="K82" s="30">
        <v>11</v>
      </c>
      <c r="L82" s="30">
        <v>2</v>
      </c>
      <c r="M82" s="30">
        <v>3</v>
      </c>
      <c r="N82" s="30">
        <v>1</v>
      </c>
      <c r="O82" s="30">
        <v>5</v>
      </c>
      <c r="P82" s="31">
        <v>11</v>
      </c>
      <c r="Q82" s="29">
        <v>0</v>
      </c>
      <c r="R82" s="30">
        <v>0</v>
      </c>
      <c r="S82" s="30">
        <v>0</v>
      </c>
      <c r="T82" s="30">
        <v>7</v>
      </c>
      <c r="U82" s="30">
        <v>6</v>
      </c>
      <c r="V82" s="30">
        <v>13</v>
      </c>
      <c r="W82" s="30">
        <v>0</v>
      </c>
      <c r="X82" s="30">
        <v>1</v>
      </c>
      <c r="Y82" s="30">
        <v>3</v>
      </c>
      <c r="Z82" s="30">
        <v>9</v>
      </c>
      <c r="AA82" s="31">
        <v>13</v>
      </c>
      <c r="AB82" s="29">
        <v>0</v>
      </c>
      <c r="AC82" s="30">
        <v>0</v>
      </c>
      <c r="AD82" s="30">
        <v>0</v>
      </c>
      <c r="AE82" s="30">
        <v>2</v>
      </c>
      <c r="AF82" s="30">
        <v>2</v>
      </c>
      <c r="AG82" s="30">
        <f t="shared" si="2"/>
        <v>4</v>
      </c>
      <c r="AH82" s="30">
        <v>0</v>
      </c>
      <c r="AI82" s="30">
        <v>0</v>
      </c>
      <c r="AJ82" s="30">
        <v>0</v>
      </c>
      <c r="AK82" s="30">
        <v>4</v>
      </c>
      <c r="AL82" s="31">
        <f t="shared" si="3"/>
        <v>4</v>
      </c>
      <c r="AM82" s="35"/>
    </row>
    <row r="83" spans="1:39" ht="66">
      <c r="A83" s="25" t="s">
        <v>98</v>
      </c>
      <c r="B83" s="26">
        <v>6003</v>
      </c>
      <c r="C83" s="25" t="s">
        <v>62</v>
      </c>
      <c r="D83" s="27" t="s">
        <v>20</v>
      </c>
      <c r="E83" s="28" t="s">
        <v>106</v>
      </c>
      <c r="F83" s="29">
        <v>29</v>
      </c>
      <c r="G83" s="30">
        <v>19</v>
      </c>
      <c r="H83" s="30">
        <v>48</v>
      </c>
      <c r="I83" s="30">
        <v>43</v>
      </c>
      <c r="J83" s="30">
        <v>33</v>
      </c>
      <c r="K83" s="30">
        <v>76</v>
      </c>
      <c r="L83" s="30">
        <v>31</v>
      </c>
      <c r="M83" s="30">
        <v>20</v>
      </c>
      <c r="N83" s="30">
        <v>16</v>
      </c>
      <c r="O83" s="30">
        <v>9</v>
      </c>
      <c r="P83" s="31">
        <v>124</v>
      </c>
      <c r="Q83" s="29">
        <v>20</v>
      </c>
      <c r="R83" s="30">
        <v>12</v>
      </c>
      <c r="S83" s="30">
        <v>32</v>
      </c>
      <c r="T83" s="30">
        <v>37</v>
      </c>
      <c r="U83" s="30">
        <v>33</v>
      </c>
      <c r="V83" s="30">
        <v>70</v>
      </c>
      <c r="W83" s="30">
        <v>27</v>
      </c>
      <c r="X83" s="30">
        <v>15</v>
      </c>
      <c r="Y83" s="30">
        <v>14</v>
      </c>
      <c r="Z83" s="30">
        <v>14</v>
      </c>
      <c r="AA83" s="31">
        <v>102</v>
      </c>
      <c r="AB83" s="29">
        <v>38</v>
      </c>
      <c r="AC83" s="30">
        <v>12</v>
      </c>
      <c r="AD83" s="30">
        <v>50</v>
      </c>
      <c r="AE83" s="30">
        <v>59</v>
      </c>
      <c r="AF83" s="30">
        <v>35</v>
      </c>
      <c r="AG83" s="30">
        <f t="shared" si="2"/>
        <v>94</v>
      </c>
      <c r="AH83" s="30">
        <v>38</v>
      </c>
      <c r="AI83" s="30">
        <v>14</v>
      </c>
      <c r="AJ83" s="30">
        <v>14</v>
      </c>
      <c r="AK83" s="30">
        <v>28</v>
      </c>
      <c r="AL83" s="31">
        <f t="shared" si="3"/>
        <v>144</v>
      </c>
      <c r="AM83" s="35"/>
    </row>
    <row r="84" spans="1:39" ht="66">
      <c r="A84" s="25" t="s">
        <v>98</v>
      </c>
      <c r="B84" s="26">
        <v>8122</v>
      </c>
      <c r="C84" s="25" t="s">
        <v>29</v>
      </c>
      <c r="D84" s="27" t="s">
        <v>20</v>
      </c>
      <c r="E84" s="28" t="s">
        <v>107</v>
      </c>
      <c r="F84" s="29">
        <v>16</v>
      </c>
      <c r="G84" s="30">
        <v>12</v>
      </c>
      <c r="H84" s="30">
        <v>28</v>
      </c>
      <c r="I84" s="30">
        <v>3</v>
      </c>
      <c r="J84" s="30">
        <v>2</v>
      </c>
      <c r="K84" s="30">
        <v>5</v>
      </c>
      <c r="L84" s="30">
        <v>5</v>
      </c>
      <c r="M84" s="30">
        <v>0</v>
      </c>
      <c r="N84" s="30">
        <v>0</v>
      </c>
      <c r="O84" s="30">
        <v>0</v>
      </c>
      <c r="P84" s="31">
        <v>33</v>
      </c>
      <c r="Q84" s="29">
        <v>21</v>
      </c>
      <c r="R84" s="30">
        <v>10</v>
      </c>
      <c r="S84" s="30">
        <v>31</v>
      </c>
      <c r="T84" s="30">
        <v>4</v>
      </c>
      <c r="U84" s="30">
        <v>3</v>
      </c>
      <c r="V84" s="30">
        <v>7</v>
      </c>
      <c r="W84" s="30">
        <v>6</v>
      </c>
      <c r="X84" s="30">
        <v>1</v>
      </c>
      <c r="Y84" s="30">
        <v>0</v>
      </c>
      <c r="Z84" s="30">
        <v>0</v>
      </c>
      <c r="AA84" s="31">
        <v>38</v>
      </c>
      <c r="AB84" s="29">
        <v>14</v>
      </c>
      <c r="AC84" s="30">
        <v>12</v>
      </c>
      <c r="AD84" s="30">
        <v>26</v>
      </c>
      <c r="AE84" s="30">
        <v>12</v>
      </c>
      <c r="AF84" s="30">
        <v>2</v>
      </c>
      <c r="AG84" s="30">
        <f t="shared" si="2"/>
        <v>14</v>
      </c>
      <c r="AH84" s="30">
        <v>11</v>
      </c>
      <c r="AI84" s="30">
        <v>3</v>
      </c>
      <c r="AJ84" s="30">
        <v>0</v>
      </c>
      <c r="AK84" s="30">
        <v>0</v>
      </c>
      <c r="AL84" s="31">
        <f t="shared" si="3"/>
        <v>40</v>
      </c>
      <c r="AM84" s="35"/>
    </row>
    <row r="85" spans="1:39" ht="66">
      <c r="A85" s="19" t="s">
        <v>98</v>
      </c>
      <c r="B85" s="32">
        <v>5012</v>
      </c>
      <c r="C85" s="19" t="s">
        <v>42</v>
      </c>
      <c r="D85" s="33" t="s">
        <v>23</v>
      </c>
      <c r="E85" s="34" t="s">
        <v>108</v>
      </c>
      <c r="F85" s="29">
        <v>0</v>
      </c>
      <c r="G85" s="30">
        <v>0</v>
      </c>
      <c r="H85" s="30">
        <v>0</v>
      </c>
      <c r="I85" s="30">
        <v>7</v>
      </c>
      <c r="J85" s="30">
        <v>5</v>
      </c>
      <c r="K85" s="30">
        <v>12</v>
      </c>
      <c r="L85" s="30">
        <v>5</v>
      </c>
      <c r="M85" s="30">
        <v>5</v>
      </c>
      <c r="N85" s="30">
        <v>1</v>
      </c>
      <c r="O85" s="30">
        <v>1</v>
      </c>
      <c r="P85" s="31">
        <v>12</v>
      </c>
      <c r="Q85" s="29">
        <v>0</v>
      </c>
      <c r="R85" s="30">
        <v>0</v>
      </c>
      <c r="S85" s="30">
        <v>0</v>
      </c>
      <c r="T85" s="30">
        <v>4</v>
      </c>
      <c r="U85" s="30">
        <v>4</v>
      </c>
      <c r="V85" s="30">
        <v>8</v>
      </c>
      <c r="W85" s="30">
        <v>1</v>
      </c>
      <c r="X85" s="30">
        <v>4</v>
      </c>
      <c r="Y85" s="30">
        <v>1</v>
      </c>
      <c r="Z85" s="30">
        <v>2</v>
      </c>
      <c r="AA85" s="31">
        <v>8</v>
      </c>
      <c r="AB85" s="29">
        <v>0</v>
      </c>
      <c r="AC85" s="30">
        <v>0</v>
      </c>
      <c r="AD85" s="30">
        <v>0</v>
      </c>
      <c r="AE85" s="30">
        <v>1</v>
      </c>
      <c r="AF85" s="30">
        <v>1</v>
      </c>
      <c r="AG85" s="30">
        <f t="shared" si="2"/>
        <v>2</v>
      </c>
      <c r="AH85" s="30">
        <v>0</v>
      </c>
      <c r="AI85" s="30">
        <v>0</v>
      </c>
      <c r="AJ85" s="30">
        <v>0</v>
      </c>
      <c r="AK85" s="30">
        <v>2</v>
      </c>
      <c r="AL85" s="31">
        <f t="shared" si="3"/>
        <v>2</v>
      </c>
      <c r="AM85" s="35"/>
    </row>
    <row r="86" spans="1:39" ht="49.5">
      <c r="A86" s="25" t="s">
        <v>109</v>
      </c>
      <c r="B86" s="26">
        <v>7413</v>
      </c>
      <c r="C86" s="25" t="s">
        <v>18</v>
      </c>
      <c r="D86" s="27" t="s">
        <v>20</v>
      </c>
      <c r="E86" s="28" t="s">
        <v>110</v>
      </c>
      <c r="F86" s="29">
        <v>44</v>
      </c>
      <c r="G86" s="30">
        <v>8</v>
      </c>
      <c r="H86" s="30">
        <v>52</v>
      </c>
      <c r="I86" s="30">
        <v>21</v>
      </c>
      <c r="J86" s="30">
        <v>4</v>
      </c>
      <c r="K86" s="30">
        <v>25</v>
      </c>
      <c r="L86" s="30">
        <v>25</v>
      </c>
      <c r="M86" s="30">
        <v>0</v>
      </c>
      <c r="N86" s="30">
        <v>0</v>
      </c>
      <c r="O86" s="30">
        <v>0</v>
      </c>
      <c r="P86" s="31">
        <v>77</v>
      </c>
      <c r="Q86" s="29">
        <v>47</v>
      </c>
      <c r="R86" s="30">
        <v>10</v>
      </c>
      <c r="S86" s="30">
        <v>57</v>
      </c>
      <c r="T86" s="30">
        <v>54</v>
      </c>
      <c r="U86" s="30">
        <v>13</v>
      </c>
      <c r="V86" s="30">
        <v>67</v>
      </c>
      <c r="W86" s="30">
        <v>56</v>
      </c>
      <c r="X86" s="30">
        <v>11</v>
      </c>
      <c r="Y86" s="30">
        <v>0</v>
      </c>
      <c r="Z86" s="30">
        <v>0</v>
      </c>
      <c r="AA86" s="31">
        <v>124</v>
      </c>
      <c r="AB86" s="29">
        <v>51</v>
      </c>
      <c r="AC86" s="30">
        <v>8</v>
      </c>
      <c r="AD86" s="30">
        <v>59</v>
      </c>
      <c r="AE86" s="30">
        <v>84</v>
      </c>
      <c r="AF86" s="30">
        <v>13</v>
      </c>
      <c r="AG86" s="30">
        <f t="shared" si="2"/>
        <v>97</v>
      </c>
      <c r="AH86" s="30">
        <v>66</v>
      </c>
      <c r="AI86" s="30">
        <v>23</v>
      </c>
      <c r="AJ86" s="30">
        <v>6</v>
      </c>
      <c r="AK86" s="30">
        <v>2</v>
      </c>
      <c r="AL86" s="31">
        <f t="shared" si="3"/>
        <v>156</v>
      </c>
      <c r="AM86" s="35"/>
    </row>
    <row r="87" spans="1:39" ht="49.5">
      <c r="A87" s="25" t="s">
        <v>109</v>
      </c>
      <c r="B87" s="26">
        <v>7412</v>
      </c>
      <c r="C87" s="25" t="s">
        <v>18</v>
      </c>
      <c r="D87" s="27" t="s">
        <v>20</v>
      </c>
      <c r="E87" s="28" t="s">
        <v>111</v>
      </c>
      <c r="F87" s="29">
        <v>26</v>
      </c>
      <c r="G87" s="30">
        <v>5</v>
      </c>
      <c r="H87" s="30">
        <v>31</v>
      </c>
      <c r="I87" s="30">
        <v>27</v>
      </c>
      <c r="J87" s="30">
        <v>8</v>
      </c>
      <c r="K87" s="30">
        <v>35</v>
      </c>
      <c r="L87" s="30">
        <v>35</v>
      </c>
      <c r="M87" s="30">
        <v>0</v>
      </c>
      <c r="N87" s="30">
        <v>0</v>
      </c>
      <c r="O87" s="30">
        <v>0</v>
      </c>
      <c r="P87" s="31">
        <v>66</v>
      </c>
      <c r="Q87" s="29">
        <v>50</v>
      </c>
      <c r="R87" s="30">
        <v>8</v>
      </c>
      <c r="S87" s="30">
        <v>58</v>
      </c>
      <c r="T87" s="30">
        <v>87</v>
      </c>
      <c r="U87" s="30">
        <v>12</v>
      </c>
      <c r="V87" s="30">
        <v>99</v>
      </c>
      <c r="W87" s="30">
        <v>75</v>
      </c>
      <c r="X87" s="30">
        <v>24</v>
      </c>
      <c r="Y87" s="30">
        <v>0</v>
      </c>
      <c r="Z87" s="30">
        <v>0</v>
      </c>
      <c r="AA87" s="31">
        <v>157</v>
      </c>
      <c r="AB87" s="29">
        <v>40</v>
      </c>
      <c r="AC87" s="30">
        <v>11</v>
      </c>
      <c r="AD87" s="30">
        <v>51</v>
      </c>
      <c r="AE87" s="30">
        <v>89</v>
      </c>
      <c r="AF87" s="30">
        <v>20</v>
      </c>
      <c r="AG87" s="30">
        <f t="shared" si="2"/>
        <v>109</v>
      </c>
      <c r="AH87" s="30">
        <v>61</v>
      </c>
      <c r="AI87" s="30">
        <v>33</v>
      </c>
      <c r="AJ87" s="30">
        <v>13</v>
      </c>
      <c r="AK87" s="30">
        <v>2</v>
      </c>
      <c r="AL87" s="31">
        <f t="shared" si="3"/>
        <v>160</v>
      </c>
      <c r="AM87" s="35"/>
    </row>
    <row r="88" spans="1:39" ht="49.5">
      <c r="A88" s="25" t="s">
        <v>109</v>
      </c>
      <c r="B88" s="26">
        <v>7314</v>
      </c>
      <c r="C88" s="25" t="s">
        <v>18</v>
      </c>
      <c r="D88" s="27" t="s">
        <v>20</v>
      </c>
      <c r="E88" s="28" t="s">
        <v>112</v>
      </c>
      <c r="F88" s="29">
        <v>54</v>
      </c>
      <c r="G88" s="30">
        <v>11</v>
      </c>
      <c r="H88" s="30">
        <v>65</v>
      </c>
      <c r="I88" s="30">
        <v>105</v>
      </c>
      <c r="J88" s="30">
        <v>34</v>
      </c>
      <c r="K88" s="30">
        <v>139</v>
      </c>
      <c r="L88" s="30">
        <v>82</v>
      </c>
      <c r="M88" s="30">
        <v>41</v>
      </c>
      <c r="N88" s="30">
        <v>15</v>
      </c>
      <c r="O88" s="30">
        <v>1</v>
      </c>
      <c r="P88" s="31">
        <v>204</v>
      </c>
      <c r="Q88" s="29">
        <v>57</v>
      </c>
      <c r="R88" s="30">
        <v>16</v>
      </c>
      <c r="S88" s="30">
        <v>73</v>
      </c>
      <c r="T88" s="30">
        <v>110</v>
      </c>
      <c r="U88" s="30">
        <v>38</v>
      </c>
      <c r="V88" s="30">
        <v>148</v>
      </c>
      <c r="W88" s="30">
        <v>77</v>
      </c>
      <c r="X88" s="30">
        <v>43</v>
      </c>
      <c r="Y88" s="30">
        <v>21</v>
      </c>
      <c r="Z88" s="30">
        <v>7</v>
      </c>
      <c r="AA88" s="31">
        <v>221</v>
      </c>
      <c r="AB88" s="29">
        <v>55</v>
      </c>
      <c r="AC88" s="30">
        <v>13</v>
      </c>
      <c r="AD88" s="30">
        <v>68</v>
      </c>
      <c r="AE88" s="30">
        <v>129</v>
      </c>
      <c r="AF88" s="30">
        <v>31</v>
      </c>
      <c r="AG88" s="30">
        <f t="shared" si="2"/>
        <v>160</v>
      </c>
      <c r="AH88" s="30">
        <v>65</v>
      </c>
      <c r="AI88" s="30">
        <v>37</v>
      </c>
      <c r="AJ88" s="30">
        <v>27</v>
      </c>
      <c r="AK88" s="30">
        <v>31</v>
      </c>
      <c r="AL88" s="31">
        <f t="shared" si="3"/>
        <v>228</v>
      </c>
      <c r="AM88" s="35"/>
    </row>
    <row r="89" spans="1:39" ht="49.5">
      <c r="A89" s="19" t="s">
        <v>109</v>
      </c>
      <c r="B89" s="32">
        <v>7373</v>
      </c>
      <c r="C89" s="19" t="s">
        <v>18</v>
      </c>
      <c r="D89" s="33" t="s">
        <v>23</v>
      </c>
      <c r="E89" s="34" t="s">
        <v>113</v>
      </c>
      <c r="F89" s="29">
        <v>11</v>
      </c>
      <c r="G89" s="30">
        <v>1</v>
      </c>
      <c r="H89" s="30">
        <v>12</v>
      </c>
      <c r="I89" s="30">
        <v>7</v>
      </c>
      <c r="J89" s="30">
        <v>4</v>
      </c>
      <c r="K89" s="30">
        <v>11</v>
      </c>
      <c r="L89" s="30">
        <v>8</v>
      </c>
      <c r="M89" s="30">
        <v>2</v>
      </c>
      <c r="N89" s="30">
        <v>0</v>
      </c>
      <c r="O89" s="30">
        <v>1</v>
      </c>
      <c r="P89" s="31">
        <v>23</v>
      </c>
      <c r="Q89" s="29">
        <v>6</v>
      </c>
      <c r="R89" s="30">
        <v>0</v>
      </c>
      <c r="S89" s="30">
        <v>6</v>
      </c>
      <c r="T89" s="30">
        <v>15</v>
      </c>
      <c r="U89" s="30">
        <v>4</v>
      </c>
      <c r="V89" s="30">
        <v>19</v>
      </c>
      <c r="W89" s="30">
        <v>13</v>
      </c>
      <c r="X89" s="30">
        <v>4</v>
      </c>
      <c r="Y89" s="30">
        <v>2</v>
      </c>
      <c r="Z89" s="30">
        <v>0</v>
      </c>
      <c r="AA89" s="31">
        <v>25</v>
      </c>
      <c r="AB89" s="29">
        <v>0</v>
      </c>
      <c r="AC89" s="30">
        <v>0</v>
      </c>
      <c r="AD89" s="30">
        <v>0</v>
      </c>
      <c r="AE89" s="30">
        <v>14</v>
      </c>
      <c r="AF89" s="30">
        <v>2</v>
      </c>
      <c r="AG89" s="30">
        <f t="shared" si="2"/>
        <v>16</v>
      </c>
      <c r="AH89" s="30">
        <v>5</v>
      </c>
      <c r="AI89" s="30">
        <v>4</v>
      </c>
      <c r="AJ89" s="30">
        <v>5</v>
      </c>
      <c r="AK89" s="30">
        <v>2</v>
      </c>
      <c r="AL89" s="31">
        <f t="shared" si="3"/>
        <v>16</v>
      </c>
      <c r="AM89" s="35"/>
    </row>
    <row r="90" spans="1:39" ht="49.5">
      <c r="A90" s="19" t="s">
        <v>109</v>
      </c>
      <c r="B90" s="32">
        <v>7392</v>
      </c>
      <c r="C90" s="19" t="s">
        <v>18</v>
      </c>
      <c r="D90" s="33" t="s">
        <v>23</v>
      </c>
      <c r="E90" s="34" t="s">
        <v>114</v>
      </c>
      <c r="F90" s="29">
        <v>5</v>
      </c>
      <c r="G90" s="30">
        <v>0</v>
      </c>
      <c r="H90" s="30">
        <v>5</v>
      </c>
      <c r="I90" s="30">
        <v>2</v>
      </c>
      <c r="J90" s="30">
        <v>2</v>
      </c>
      <c r="K90" s="30">
        <v>4</v>
      </c>
      <c r="L90" s="30">
        <v>4</v>
      </c>
      <c r="M90" s="30">
        <v>0</v>
      </c>
      <c r="N90" s="30">
        <v>0</v>
      </c>
      <c r="O90" s="30">
        <v>0</v>
      </c>
      <c r="P90" s="31">
        <v>9</v>
      </c>
      <c r="Q90" s="29">
        <v>5</v>
      </c>
      <c r="R90" s="30">
        <v>1</v>
      </c>
      <c r="S90" s="30">
        <v>6</v>
      </c>
      <c r="T90" s="30">
        <v>9</v>
      </c>
      <c r="U90" s="30">
        <v>0</v>
      </c>
      <c r="V90" s="30">
        <v>9</v>
      </c>
      <c r="W90" s="30">
        <v>6</v>
      </c>
      <c r="X90" s="30">
        <v>3</v>
      </c>
      <c r="Y90" s="30">
        <v>0</v>
      </c>
      <c r="Z90" s="30">
        <v>0</v>
      </c>
      <c r="AA90" s="31">
        <v>15</v>
      </c>
      <c r="AB90" s="29">
        <v>0</v>
      </c>
      <c r="AC90" s="30">
        <v>0</v>
      </c>
      <c r="AD90" s="30">
        <v>0</v>
      </c>
      <c r="AE90" s="30">
        <v>1</v>
      </c>
      <c r="AF90" s="30">
        <v>1</v>
      </c>
      <c r="AG90" s="30">
        <f t="shared" si="2"/>
        <v>2</v>
      </c>
      <c r="AH90" s="30">
        <v>0</v>
      </c>
      <c r="AI90" s="30">
        <v>0</v>
      </c>
      <c r="AJ90" s="30">
        <v>1</v>
      </c>
      <c r="AK90" s="30">
        <v>1</v>
      </c>
      <c r="AL90" s="31">
        <f t="shared" si="3"/>
        <v>2</v>
      </c>
      <c r="AM90" s="35"/>
    </row>
    <row r="91" spans="1:39" ht="49.5">
      <c r="A91" s="19" t="s">
        <v>109</v>
      </c>
      <c r="B91" s="32">
        <v>1022</v>
      </c>
      <c r="C91" s="19" t="s">
        <v>22</v>
      </c>
      <c r="D91" s="33" t="s">
        <v>23</v>
      </c>
      <c r="E91" s="34" t="s">
        <v>115</v>
      </c>
      <c r="F91" s="29">
        <v>0</v>
      </c>
      <c r="G91" s="30">
        <v>0</v>
      </c>
      <c r="H91" s="30">
        <v>0</v>
      </c>
      <c r="I91" s="30">
        <v>41</v>
      </c>
      <c r="J91" s="30">
        <v>11</v>
      </c>
      <c r="K91" s="30">
        <v>52</v>
      </c>
      <c r="L91" s="30">
        <v>5</v>
      </c>
      <c r="M91" s="30">
        <v>5</v>
      </c>
      <c r="N91" s="30">
        <v>12</v>
      </c>
      <c r="O91" s="30">
        <v>30</v>
      </c>
      <c r="P91" s="31">
        <v>52</v>
      </c>
      <c r="Q91" s="29">
        <v>0</v>
      </c>
      <c r="R91" s="30">
        <v>0</v>
      </c>
      <c r="S91" s="30">
        <v>0</v>
      </c>
      <c r="T91" s="30">
        <v>19</v>
      </c>
      <c r="U91" s="30">
        <v>10</v>
      </c>
      <c r="V91" s="30">
        <v>29</v>
      </c>
      <c r="W91" s="30">
        <v>0</v>
      </c>
      <c r="X91" s="30">
        <v>2</v>
      </c>
      <c r="Y91" s="30">
        <v>3</v>
      </c>
      <c r="Z91" s="30">
        <v>24</v>
      </c>
      <c r="AA91" s="31">
        <v>29</v>
      </c>
      <c r="AB91" s="29">
        <v>0</v>
      </c>
      <c r="AC91" s="30">
        <v>0</v>
      </c>
      <c r="AD91" s="30">
        <v>0</v>
      </c>
      <c r="AE91" s="30">
        <v>65</v>
      </c>
      <c r="AF91" s="30">
        <v>44</v>
      </c>
      <c r="AG91" s="30">
        <f t="shared" si="2"/>
        <v>109</v>
      </c>
      <c r="AH91" s="30">
        <v>0</v>
      </c>
      <c r="AI91" s="30">
        <v>0</v>
      </c>
      <c r="AJ91" s="30">
        <v>1</v>
      </c>
      <c r="AK91" s="30">
        <v>108</v>
      </c>
      <c r="AL91" s="31">
        <f t="shared" si="3"/>
        <v>109</v>
      </c>
      <c r="AM91" s="35"/>
    </row>
    <row r="92" spans="1:39" ht="49.5">
      <c r="A92" s="19" t="s">
        <v>109</v>
      </c>
      <c r="B92" s="32">
        <v>1100</v>
      </c>
      <c r="C92" s="19" t="s">
        <v>22</v>
      </c>
      <c r="D92" s="33" t="s">
        <v>23</v>
      </c>
      <c r="E92" s="34" t="s">
        <v>116</v>
      </c>
      <c r="F92" s="29">
        <v>0</v>
      </c>
      <c r="G92" s="30">
        <v>0</v>
      </c>
      <c r="H92" s="30">
        <v>0</v>
      </c>
      <c r="I92" s="30">
        <v>6</v>
      </c>
      <c r="J92" s="30">
        <v>1</v>
      </c>
      <c r="K92" s="30">
        <v>7</v>
      </c>
      <c r="L92" s="30">
        <v>1</v>
      </c>
      <c r="M92" s="30">
        <v>2</v>
      </c>
      <c r="N92" s="30">
        <v>2</v>
      </c>
      <c r="O92" s="30">
        <v>2</v>
      </c>
      <c r="P92" s="31">
        <v>7</v>
      </c>
      <c r="Q92" s="29">
        <v>0</v>
      </c>
      <c r="R92" s="30">
        <v>0</v>
      </c>
      <c r="S92" s="30">
        <v>0</v>
      </c>
      <c r="T92" s="30">
        <v>11</v>
      </c>
      <c r="U92" s="30">
        <v>0</v>
      </c>
      <c r="V92" s="30">
        <v>11</v>
      </c>
      <c r="W92" s="30">
        <v>0</v>
      </c>
      <c r="X92" s="30">
        <v>4</v>
      </c>
      <c r="Y92" s="30">
        <v>2</v>
      </c>
      <c r="Z92" s="30">
        <v>5</v>
      </c>
      <c r="AA92" s="31">
        <v>11</v>
      </c>
      <c r="AB92" s="29">
        <v>0</v>
      </c>
      <c r="AC92" s="30">
        <v>0</v>
      </c>
      <c r="AD92" s="30">
        <v>0</v>
      </c>
      <c r="AE92" s="30">
        <v>2</v>
      </c>
      <c r="AF92" s="30">
        <v>1</v>
      </c>
      <c r="AG92" s="30">
        <f t="shared" si="2"/>
        <v>3</v>
      </c>
      <c r="AH92" s="30">
        <v>0</v>
      </c>
      <c r="AI92" s="30">
        <v>0</v>
      </c>
      <c r="AJ92" s="30">
        <v>1</v>
      </c>
      <c r="AK92" s="30">
        <v>2</v>
      </c>
      <c r="AL92" s="31">
        <f t="shared" si="3"/>
        <v>3</v>
      </c>
      <c r="AM92" s="35"/>
    </row>
    <row r="93" spans="1:39" ht="49.5">
      <c r="A93" s="19" t="s">
        <v>109</v>
      </c>
      <c r="B93" s="32">
        <v>1025</v>
      </c>
      <c r="C93" s="19" t="s">
        <v>22</v>
      </c>
      <c r="D93" s="33" t="s">
        <v>23</v>
      </c>
      <c r="E93" s="34" t="s">
        <v>117</v>
      </c>
      <c r="F93" s="29">
        <v>0</v>
      </c>
      <c r="G93" s="30">
        <v>0</v>
      </c>
      <c r="H93" s="30">
        <v>0</v>
      </c>
      <c r="I93" s="30">
        <v>104</v>
      </c>
      <c r="J93" s="30">
        <v>14</v>
      </c>
      <c r="K93" s="30">
        <v>118</v>
      </c>
      <c r="L93" s="30">
        <v>24</v>
      </c>
      <c r="M93" s="30">
        <v>36</v>
      </c>
      <c r="N93" s="30">
        <v>25</v>
      </c>
      <c r="O93" s="30">
        <v>33</v>
      </c>
      <c r="P93" s="31">
        <v>118</v>
      </c>
      <c r="Q93" s="29">
        <v>0</v>
      </c>
      <c r="R93" s="30">
        <v>0</v>
      </c>
      <c r="S93" s="30">
        <v>0</v>
      </c>
      <c r="T93" s="30">
        <v>105</v>
      </c>
      <c r="U93" s="30">
        <v>18</v>
      </c>
      <c r="V93" s="30">
        <v>123</v>
      </c>
      <c r="W93" s="30">
        <v>0</v>
      </c>
      <c r="X93" s="30">
        <v>26</v>
      </c>
      <c r="Y93" s="30">
        <v>41</v>
      </c>
      <c r="Z93" s="30">
        <v>56</v>
      </c>
      <c r="AA93" s="31">
        <v>123</v>
      </c>
      <c r="AB93" s="29">
        <v>0</v>
      </c>
      <c r="AC93" s="30">
        <v>0</v>
      </c>
      <c r="AD93" s="30">
        <v>0</v>
      </c>
      <c r="AE93" s="30">
        <v>44</v>
      </c>
      <c r="AF93" s="30">
        <v>4</v>
      </c>
      <c r="AG93" s="30">
        <f t="shared" si="2"/>
        <v>48</v>
      </c>
      <c r="AH93" s="30">
        <v>0</v>
      </c>
      <c r="AI93" s="30">
        <v>0</v>
      </c>
      <c r="AJ93" s="30">
        <v>11</v>
      </c>
      <c r="AK93" s="30">
        <v>37</v>
      </c>
      <c r="AL93" s="31">
        <f t="shared" si="3"/>
        <v>48</v>
      </c>
      <c r="AM93" s="35"/>
    </row>
    <row r="94" spans="1:39" ht="49.5">
      <c r="A94" s="25" t="s">
        <v>109</v>
      </c>
      <c r="B94" s="26">
        <v>8314</v>
      </c>
      <c r="C94" s="25" t="s">
        <v>29</v>
      </c>
      <c r="D94" s="27" t="s">
        <v>20</v>
      </c>
      <c r="E94" s="28" t="s">
        <v>118</v>
      </c>
      <c r="F94" s="29">
        <v>19</v>
      </c>
      <c r="G94" s="30">
        <v>1</v>
      </c>
      <c r="H94" s="30">
        <v>20</v>
      </c>
      <c r="I94" s="30">
        <v>42</v>
      </c>
      <c r="J94" s="30">
        <v>5</v>
      </c>
      <c r="K94" s="30">
        <v>47</v>
      </c>
      <c r="L94" s="30">
        <v>40</v>
      </c>
      <c r="M94" s="30">
        <v>5</v>
      </c>
      <c r="N94" s="30">
        <v>2</v>
      </c>
      <c r="O94" s="30">
        <v>0</v>
      </c>
      <c r="P94" s="31">
        <v>67</v>
      </c>
      <c r="Q94" s="29">
        <v>31</v>
      </c>
      <c r="R94" s="30">
        <v>1</v>
      </c>
      <c r="S94" s="30">
        <v>32</v>
      </c>
      <c r="T94" s="30">
        <v>53</v>
      </c>
      <c r="U94" s="30">
        <v>11</v>
      </c>
      <c r="V94" s="30">
        <v>64</v>
      </c>
      <c r="W94" s="30">
        <v>34</v>
      </c>
      <c r="X94" s="30">
        <v>25</v>
      </c>
      <c r="Y94" s="30">
        <v>5</v>
      </c>
      <c r="Z94" s="30">
        <v>0</v>
      </c>
      <c r="AA94" s="31">
        <v>96</v>
      </c>
      <c r="AB94" s="29">
        <v>43</v>
      </c>
      <c r="AC94" s="30">
        <v>8</v>
      </c>
      <c r="AD94" s="30">
        <v>51</v>
      </c>
      <c r="AE94" s="30">
        <v>56</v>
      </c>
      <c r="AF94" s="30">
        <v>7</v>
      </c>
      <c r="AG94" s="30">
        <f t="shared" si="2"/>
        <v>63</v>
      </c>
      <c r="AH94" s="30">
        <v>44</v>
      </c>
      <c r="AI94" s="30">
        <v>11</v>
      </c>
      <c r="AJ94" s="30">
        <v>6</v>
      </c>
      <c r="AK94" s="30">
        <v>2</v>
      </c>
      <c r="AL94" s="31">
        <f t="shared" si="3"/>
        <v>114</v>
      </c>
      <c r="AM94" s="35"/>
    </row>
    <row r="95" spans="1:39" ht="49.5">
      <c r="A95" s="25" t="s">
        <v>109</v>
      </c>
      <c r="B95" s="26">
        <v>8422</v>
      </c>
      <c r="C95" s="25" t="s">
        <v>29</v>
      </c>
      <c r="D95" s="27" t="s">
        <v>20</v>
      </c>
      <c r="E95" s="28" t="s">
        <v>119</v>
      </c>
      <c r="F95" s="29">
        <v>11</v>
      </c>
      <c r="G95" s="30">
        <v>2</v>
      </c>
      <c r="H95" s="30">
        <v>13</v>
      </c>
      <c r="I95" s="30">
        <v>13</v>
      </c>
      <c r="J95" s="30">
        <v>1</v>
      </c>
      <c r="K95" s="30">
        <v>14</v>
      </c>
      <c r="L95" s="30">
        <v>14</v>
      </c>
      <c r="M95" s="30">
        <v>0</v>
      </c>
      <c r="N95" s="30">
        <v>0</v>
      </c>
      <c r="O95" s="30">
        <v>0</v>
      </c>
      <c r="P95" s="31">
        <v>27</v>
      </c>
      <c r="Q95" s="29">
        <v>16</v>
      </c>
      <c r="R95" s="30">
        <v>1</v>
      </c>
      <c r="S95" s="30">
        <v>17</v>
      </c>
      <c r="T95" s="30">
        <v>20</v>
      </c>
      <c r="U95" s="30">
        <v>1</v>
      </c>
      <c r="V95" s="30">
        <v>21</v>
      </c>
      <c r="W95" s="30">
        <v>19</v>
      </c>
      <c r="X95" s="30">
        <v>2</v>
      </c>
      <c r="Y95" s="30">
        <v>0</v>
      </c>
      <c r="Z95" s="30">
        <v>0</v>
      </c>
      <c r="AA95" s="31">
        <v>38</v>
      </c>
      <c r="AB95" s="29">
        <v>10</v>
      </c>
      <c r="AC95" s="30">
        <v>2</v>
      </c>
      <c r="AD95" s="30">
        <v>12</v>
      </c>
      <c r="AE95" s="30">
        <v>21</v>
      </c>
      <c r="AF95" s="30">
        <v>2</v>
      </c>
      <c r="AG95" s="30">
        <f t="shared" si="2"/>
        <v>23</v>
      </c>
      <c r="AH95" s="30">
        <v>14</v>
      </c>
      <c r="AI95" s="30">
        <v>4</v>
      </c>
      <c r="AJ95" s="30">
        <v>5</v>
      </c>
      <c r="AK95" s="30">
        <v>0</v>
      </c>
      <c r="AL95" s="31">
        <f t="shared" si="3"/>
        <v>35</v>
      </c>
      <c r="AM95" s="35"/>
    </row>
    <row r="96" spans="1:39" ht="49.5">
      <c r="A96" s="19" t="s">
        <v>109</v>
      </c>
      <c r="B96" s="32">
        <v>8424</v>
      </c>
      <c r="C96" s="19" t="s">
        <v>29</v>
      </c>
      <c r="D96" s="33" t="s">
        <v>23</v>
      </c>
      <c r="E96" s="34" t="s">
        <v>120</v>
      </c>
      <c r="F96" s="29">
        <v>18</v>
      </c>
      <c r="G96" s="30">
        <v>4</v>
      </c>
      <c r="H96" s="30">
        <v>22</v>
      </c>
      <c r="I96" s="30">
        <v>19</v>
      </c>
      <c r="J96" s="30">
        <v>3</v>
      </c>
      <c r="K96" s="30">
        <v>22</v>
      </c>
      <c r="L96" s="30">
        <v>22</v>
      </c>
      <c r="M96" s="30">
        <v>0</v>
      </c>
      <c r="N96" s="30">
        <v>0</v>
      </c>
      <c r="O96" s="30">
        <v>0</v>
      </c>
      <c r="P96" s="31">
        <v>44</v>
      </c>
      <c r="Q96" s="29">
        <v>22</v>
      </c>
      <c r="R96" s="30">
        <v>4</v>
      </c>
      <c r="S96" s="30">
        <v>26</v>
      </c>
      <c r="T96" s="30">
        <v>36</v>
      </c>
      <c r="U96" s="30">
        <v>4</v>
      </c>
      <c r="V96" s="30">
        <v>40</v>
      </c>
      <c r="W96" s="30">
        <v>35</v>
      </c>
      <c r="X96" s="30">
        <v>5</v>
      </c>
      <c r="Y96" s="30">
        <v>0</v>
      </c>
      <c r="Z96" s="30">
        <v>0</v>
      </c>
      <c r="AA96" s="31">
        <v>66</v>
      </c>
      <c r="AB96" s="29">
        <v>19</v>
      </c>
      <c r="AC96" s="30">
        <v>3</v>
      </c>
      <c r="AD96" s="30">
        <v>22</v>
      </c>
      <c r="AE96" s="30">
        <v>34</v>
      </c>
      <c r="AF96" s="30">
        <v>3</v>
      </c>
      <c r="AG96" s="30">
        <f t="shared" si="2"/>
        <v>37</v>
      </c>
      <c r="AH96" s="30">
        <v>20</v>
      </c>
      <c r="AI96" s="30">
        <v>15</v>
      </c>
      <c r="AJ96" s="30">
        <v>2</v>
      </c>
      <c r="AK96" s="30">
        <v>0</v>
      </c>
      <c r="AL96" s="31">
        <f t="shared" si="3"/>
        <v>59</v>
      </c>
      <c r="AM96" s="35"/>
    </row>
    <row r="97" spans="1:39" ht="49.5">
      <c r="A97" s="19" t="s">
        <v>109</v>
      </c>
      <c r="B97" s="32">
        <v>8316</v>
      </c>
      <c r="C97" s="19" t="s">
        <v>29</v>
      </c>
      <c r="D97" s="33" t="s">
        <v>23</v>
      </c>
      <c r="E97" s="34" t="s">
        <v>121</v>
      </c>
      <c r="F97" s="29">
        <v>15</v>
      </c>
      <c r="G97" s="30">
        <v>7</v>
      </c>
      <c r="H97" s="30">
        <v>22</v>
      </c>
      <c r="I97" s="30">
        <v>12</v>
      </c>
      <c r="J97" s="30">
        <v>0</v>
      </c>
      <c r="K97" s="30">
        <v>12</v>
      </c>
      <c r="L97" s="30">
        <v>11</v>
      </c>
      <c r="M97" s="30">
        <v>1</v>
      </c>
      <c r="N97" s="30">
        <v>0</v>
      </c>
      <c r="O97" s="30">
        <v>0</v>
      </c>
      <c r="P97" s="31">
        <v>34</v>
      </c>
      <c r="Q97" s="29">
        <v>18</v>
      </c>
      <c r="R97" s="30">
        <v>6</v>
      </c>
      <c r="S97" s="30">
        <v>24</v>
      </c>
      <c r="T97" s="30">
        <v>10</v>
      </c>
      <c r="U97" s="30">
        <v>1</v>
      </c>
      <c r="V97" s="30">
        <v>11</v>
      </c>
      <c r="W97" s="30">
        <v>7</v>
      </c>
      <c r="X97" s="30">
        <v>4</v>
      </c>
      <c r="Y97" s="30">
        <v>0</v>
      </c>
      <c r="Z97" s="30">
        <v>0</v>
      </c>
      <c r="AA97" s="31">
        <v>35</v>
      </c>
      <c r="AB97" s="29">
        <v>24</v>
      </c>
      <c r="AC97" s="30">
        <v>6</v>
      </c>
      <c r="AD97" s="30">
        <v>30</v>
      </c>
      <c r="AE97" s="30">
        <v>10</v>
      </c>
      <c r="AF97" s="30">
        <v>3</v>
      </c>
      <c r="AG97" s="30">
        <f t="shared" si="2"/>
        <v>13</v>
      </c>
      <c r="AH97" s="30">
        <v>11</v>
      </c>
      <c r="AI97" s="30">
        <v>1</v>
      </c>
      <c r="AJ97" s="30">
        <v>1</v>
      </c>
      <c r="AK97" s="30">
        <v>0</v>
      </c>
      <c r="AL97" s="31">
        <f t="shared" si="3"/>
        <v>43</v>
      </c>
      <c r="AM97" s="35"/>
    </row>
    <row r="98" spans="1:39" ht="49.5">
      <c r="A98" s="25" t="s">
        <v>109</v>
      </c>
      <c r="B98" s="26">
        <v>8319</v>
      </c>
      <c r="C98" s="25" t="s">
        <v>29</v>
      </c>
      <c r="D98" s="27" t="s">
        <v>20</v>
      </c>
      <c r="E98" s="28" t="s">
        <v>122</v>
      </c>
      <c r="F98" s="29">
        <v>20</v>
      </c>
      <c r="G98" s="30">
        <v>2</v>
      </c>
      <c r="H98" s="30">
        <v>22</v>
      </c>
      <c r="I98" s="30">
        <v>15</v>
      </c>
      <c r="J98" s="30">
        <v>4</v>
      </c>
      <c r="K98" s="30">
        <v>19</v>
      </c>
      <c r="L98" s="30">
        <v>14</v>
      </c>
      <c r="M98" s="30">
        <v>5</v>
      </c>
      <c r="N98" s="30">
        <v>0</v>
      </c>
      <c r="O98" s="30">
        <v>0</v>
      </c>
      <c r="P98" s="31">
        <v>41</v>
      </c>
      <c r="Q98" s="29">
        <v>9</v>
      </c>
      <c r="R98" s="30">
        <v>4</v>
      </c>
      <c r="S98" s="30">
        <v>13</v>
      </c>
      <c r="T98" s="30">
        <v>19</v>
      </c>
      <c r="U98" s="30">
        <v>5</v>
      </c>
      <c r="V98" s="30">
        <v>24</v>
      </c>
      <c r="W98" s="30">
        <v>20</v>
      </c>
      <c r="X98" s="30">
        <v>2</v>
      </c>
      <c r="Y98" s="30">
        <v>2</v>
      </c>
      <c r="Z98" s="30">
        <v>0</v>
      </c>
      <c r="AA98" s="31">
        <v>37</v>
      </c>
      <c r="AB98" s="29">
        <v>4</v>
      </c>
      <c r="AC98" s="30">
        <v>2</v>
      </c>
      <c r="AD98" s="30">
        <v>6</v>
      </c>
      <c r="AE98" s="30">
        <v>17</v>
      </c>
      <c r="AF98" s="30">
        <v>2</v>
      </c>
      <c r="AG98" s="30">
        <f t="shared" si="2"/>
        <v>19</v>
      </c>
      <c r="AH98" s="30">
        <v>12</v>
      </c>
      <c r="AI98" s="30">
        <v>5</v>
      </c>
      <c r="AJ98" s="30">
        <v>0</v>
      </c>
      <c r="AK98" s="30">
        <v>2</v>
      </c>
      <c r="AL98" s="31">
        <f t="shared" si="3"/>
        <v>25</v>
      </c>
      <c r="AM98" s="35"/>
    </row>
    <row r="99" spans="1:39" ht="49.5">
      <c r="A99" s="25" t="s">
        <v>109</v>
      </c>
      <c r="B99" s="26">
        <v>8423</v>
      </c>
      <c r="C99" s="25" t="s">
        <v>29</v>
      </c>
      <c r="D99" s="27" t="s">
        <v>20</v>
      </c>
      <c r="E99" s="28" t="s">
        <v>123</v>
      </c>
      <c r="F99" s="29">
        <v>18</v>
      </c>
      <c r="G99" s="30">
        <v>3</v>
      </c>
      <c r="H99" s="30">
        <v>21</v>
      </c>
      <c r="I99" s="30">
        <v>6</v>
      </c>
      <c r="J99" s="30">
        <v>0</v>
      </c>
      <c r="K99" s="30">
        <v>6</v>
      </c>
      <c r="L99" s="30">
        <v>6</v>
      </c>
      <c r="M99" s="30">
        <v>0</v>
      </c>
      <c r="N99" s="30">
        <v>0</v>
      </c>
      <c r="O99" s="30">
        <v>0</v>
      </c>
      <c r="P99" s="31">
        <v>27</v>
      </c>
      <c r="Q99" s="29">
        <v>18</v>
      </c>
      <c r="R99" s="30">
        <v>0</v>
      </c>
      <c r="S99" s="30">
        <v>18</v>
      </c>
      <c r="T99" s="30">
        <v>23</v>
      </c>
      <c r="U99" s="30">
        <v>5</v>
      </c>
      <c r="V99" s="30">
        <v>28</v>
      </c>
      <c r="W99" s="30">
        <v>26</v>
      </c>
      <c r="X99" s="30">
        <v>2</v>
      </c>
      <c r="Y99" s="30">
        <v>0</v>
      </c>
      <c r="Z99" s="30">
        <v>0</v>
      </c>
      <c r="AA99" s="31">
        <v>46</v>
      </c>
      <c r="AB99" s="29">
        <v>16</v>
      </c>
      <c r="AC99" s="30">
        <v>0</v>
      </c>
      <c r="AD99" s="30">
        <v>16</v>
      </c>
      <c r="AE99" s="30">
        <v>26</v>
      </c>
      <c r="AF99" s="30">
        <v>4</v>
      </c>
      <c r="AG99" s="30">
        <f t="shared" si="2"/>
        <v>30</v>
      </c>
      <c r="AH99" s="30">
        <v>24</v>
      </c>
      <c r="AI99" s="30">
        <v>6</v>
      </c>
      <c r="AJ99" s="30">
        <v>0</v>
      </c>
      <c r="AK99" s="30">
        <v>0</v>
      </c>
      <c r="AL99" s="31">
        <f t="shared" si="3"/>
        <v>46</v>
      </c>
      <c r="AM99" s="35"/>
    </row>
    <row r="100" spans="1:39" ht="49.5">
      <c r="A100" s="19" t="s">
        <v>109</v>
      </c>
      <c r="B100" s="32">
        <v>5021</v>
      </c>
      <c r="C100" s="19" t="s">
        <v>42</v>
      </c>
      <c r="D100" s="33" t="s">
        <v>23</v>
      </c>
      <c r="E100" s="34" t="s">
        <v>124</v>
      </c>
      <c r="F100" s="29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1">
        <v>0</v>
      </c>
      <c r="Q100" s="29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1">
        <v>0</v>
      </c>
      <c r="AB100" s="29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f t="shared" si="2"/>
        <v>0</v>
      </c>
      <c r="AH100" s="30">
        <v>0</v>
      </c>
      <c r="AI100" s="30">
        <v>0</v>
      </c>
      <c r="AJ100" s="30">
        <v>0</v>
      </c>
      <c r="AK100" s="30">
        <v>0</v>
      </c>
      <c r="AL100" s="31">
        <f t="shared" si="3"/>
        <v>0</v>
      </c>
      <c r="AM100" s="35"/>
    </row>
    <row r="101" spans="1:39" ht="49.5">
      <c r="A101" s="19" t="s">
        <v>109</v>
      </c>
      <c r="B101" s="32">
        <v>5023</v>
      </c>
      <c r="C101" s="19" t="s">
        <v>42</v>
      </c>
      <c r="D101" s="33" t="s">
        <v>23</v>
      </c>
      <c r="E101" s="34" t="s">
        <v>125</v>
      </c>
      <c r="F101" s="29">
        <v>0</v>
      </c>
      <c r="G101" s="30">
        <v>0</v>
      </c>
      <c r="H101" s="30">
        <v>0</v>
      </c>
      <c r="I101" s="30">
        <v>4</v>
      </c>
      <c r="J101" s="30">
        <v>0</v>
      </c>
      <c r="K101" s="30">
        <v>4</v>
      </c>
      <c r="L101" s="30">
        <v>0</v>
      </c>
      <c r="M101" s="30">
        <v>1</v>
      </c>
      <c r="N101" s="30">
        <v>1</v>
      </c>
      <c r="O101" s="30">
        <v>2</v>
      </c>
      <c r="P101" s="31">
        <v>4</v>
      </c>
      <c r="Q101" s="29">
        <v>0</v>
      </c>
      <c r="R101" s="30">
        <v>0</v>
      </c>
      <c r="S101" s="30">
        <v>0</v>
      </c>
      <c r="T101" s="30">
        <v>1</v>
      </c>
      <c r="U101" s="30">
        <v>1</v>
      </c>
      <c r="V101" s="30">
        <v>2</v>
      </c>
      <c r="W101" s="30">
        <v>0</v>
      </c>
      <c r="X101" s="30">
        <v>0</v>
      </c>
      <c r="Y101" s="30">
        <v>1</v>
      </c>
      <c r="Z101" s="30">
        <v>1</v>
      </c>
      <c r="AA101" s="31">
        <v>2</v>
      </c>
      <c r="AB101" s="29">
        <v>0</v>
      </c>
      <c r="AC101" s="30">
        <v>0</v>
      </c>
      <c r="AD101" s="30">
        <v>0</v>
      </c>
      <c r="AE101" s="30">
        <v>1</v>
      </c>
      <c r="AF101" s="30">
        <v>0</v>
      </c>
      <c r="AG101" s="30">
        <f t="shared" si="2"/>
        <v>1</v>
      </c>
      <c r="AH101" s="30">
        <v>0</v>
      </c>
      <c r="AI101" s="30">
        <v>0</v>
      </c>
      <c r="AJ101" s="30">
        <v>0</v>
      </c>
      <c r="AK101" s="30">
        <v>1</v>
      </c>
      <c r="AL101" s="31">
        <f t="shared" si="3"/>
        <v>1</v>
      </c>
      <c r="AM101" s="35"/>
    </row>
    <row r="102" spans="1:39" ht="49.5">
      <c r="A102" s="19" t="s">
        <v>109</v>
      </c>
      <c r="B102" s="32">
        <v>5027</v>
      </c>
      <c r="C102" s="19" t="s">
        <v>42</v>
      </c>
      <c r="D102" s="33" t="s">
        <v>23</v>
      </c>
      <c r="E102" s="34" t="s">
        <v>126</v>
      </c>
      <c r="F102" s="29">
        <v>0</v>
      </c>
      <c r="G102" s="30">
        <v>0</v>
      </c>
      <c r="H102" s="30">
        <v>0</v>
      </c>
      <c r="I102" s="30">
        <v>10</v>
      </c>
      <c r="J102" s="30">
        <v>0</v>
      </c>
      <c r="K102" s="30">
        <v>10</v>
      </c>
      <c r="L102" s="30">
        <v>4</v>
      </c>
      <c r="M102" s="30">
        <v>3</v>
      </c>
      <c r="N102" s="30">
        <v>1</v>
      </c>
      <c r="O102" s="30">
        <v>2</v>
      </c>
      <c r="P102" s="31">
        <v>10</v>
      </c>
      <c r="Q102" s="29">
        <v>0</v>
      </c>
      <c r="R102" s="30">
        <v>0</v>
      </c>
      <c r="S102" s="30">
        <v>0</v>
      </c>
      <c r="T102" s="30">
        <v>4</v>
      </c>
      <c r="U102" s="30">
        <v>0</v>
      </c>
      <c r="V102" s="30">
        <v>4</v>
      </c>
      <c r="W102" s="30">
        <v>0</v>
      </c>
      <c r="X102" s="30">
        <v>1</v>
      </c>
      <c r="Y102" s="30">
        <v>1</v>
      </c>
      <c r="Z102" s="30">
        <v>2</v>
      </c>
      <c r="AA102" s="31">
        <v>4</v>
      </c>
      <c r="AB102" s="29">
        <v>0</v>
      </c>
      <c r="AC102" s="30">
        <v>0</v>
      </c>
      <c r="AD102" s="30">
        <v>0</v>
      </c>
      <c r="AE102" s="30">
        <v>3</v>
      </c>
      <c r="AF102" s="30">
        <v>0</v>
      </c>
      <c r="AG102" s="30">
        <f t="shared" si="2"/>
        <v>3</v>
      </c>
      <c r="AH102" s="30">
        <v>0</v>
      </c>
      <c r="AI102" s="30">
        <v>0</v>
      </c>
      <c r="AJ102" s="30">
        <v>2</v>
      </c>
      <c r="AK102" s="30">
        <v>1</v>
      </c>
      <c r="AL102" s="31">
        <f t="shared" si="3"/>
        <v>3</v>
      </c>
      <c r="AM102" s="35"/>
    </row>
    <row r="103" spans="1:39" ht="49.5">
      <c r="A103" s="19" t="s">
        <v>109</v>
      </c>
      <c r="B103" s="32">
        <v>5028</v>
      </c>
      <c r="C103" s="19" t="s">
        <v>42</v>
      </c>
      <c r="D103" s="33" t="s">
        <v>23</v>
      </c>
      <c r="E103" s="34" t="s">
        <v>127</v>
      </c>
      <c r="F103" s="29">
        <v>0</v>
      </c>
      <c r="G103" s="30">
        <v>0</v>
      </c>
      <c r="H103" s="30">
        <v>0</v>
      </c>
      <c r="I103" s="30">
        <v>11</v>
      </c>
      <c r="J103" s="30">
        <v>1</v>
      </c>
      <c r="K103" s="30">
        <v>12</v>
      </c>
      <c r="L103" s="30">
        <v>4</v>
      </c>
      <c r="M103" s="30">
        <v>7</v>
      </c>
      <c r="N103" s="30">
        <v>1</v>
      </c>
      <c r="O103" s="30">
        <v>0</v>
      </c>
      <c r="P103" s="31">
        <v>12</v>
      </c>
      <c r="Q103" s="29">
        <v>0</v>
      </c>
      <c r="R103" s="30">
        <v>0</v>
      </c>
      <c r="S103" s="30">
        <v>0</v>
      </c>
      <c r="T103" s="30">
        <v>9</v>
      </c>
      <c r="U103" s="30">
        <v>0</v>
      </c>
      <c r="V103" s="30">
        <v>9</v>
      </c>
      <c r="W103" s="30">
        <v>0</v>
      </c>
      <c r="X103" s="30">
        <v>5</v>
      </c>
      <c r="Y103" s="30">
        <v>1</v>
      </c>
      <c r="Z103" s="30">
        <v>3</v>
      </c>
      <c r="AA103" s="31">
        <v>9</v>
      </c>
      <c r="AB103" s="29">
        <v>0</v>
      </c>
      <c r="AC103" s="30">
        <v>0</v>
      </c>
      <c r="AD103" s="30">
        <v>0</v>
      </c>
      <c r="AE103" s="30">
        <v>3</v>
      </c>
      <c r="AF103" s="30">
        <v>0</v>
      </c>
      <c r="AG103" s="30">
        <f t="shared" si="2"/>
        <v>3</v>
      </c>
      <c r="AH103" s="30">
        <v>0</v>
      </c>
      <c r="AI103" s="30">
        <v>0</v>
      </c>
      <c r="AJ103" s="30">
        <v>1</v>
      </c>
      <c r="AK103" s="30">
        <v>2</v>
      </c>
      <c r="AL103" s="31">
        <f t="shared" si="3"/>
        <v>3</v>
      </c>
      <c r="AM103" s="35"/>
    </row>
    <row r="104" spans="1:39" ht="49.5">
      <c r="A104" s="19" t="s">
        <v>109</v>
      </c>
      <c r="B104" s="32">
        <v>5025</v>
      </c>
      <c r="C104" s="19" t="s">
        <v>42</v>
      </c>
      <c r="D104" s="33" t="s">
        <v>23</v>
      </c>
      <c r="E104" s="34" t="s">
        <v>128</v>
      </c>
      <c r="F104" s="29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1">
        <v>0</v>
      </c>
      <c r="Q104" s="29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1">
        <v>0</v>
      </c>
      <c r="AB104" s="29">
        <v>0</v>
      </c>
      <c r="AC104" s="30">
        <v>0</v>
      </c>
      <c r="AD104" s="30">
        <v>0</v>
      </c>
      <c r="AE104" s="30">
        <v>1</v>
      </c>
      <c r="AF104" s="30">
        <v>0</v>
      </c>
      <c r="AG104" s="30">
        <f t="shared" si="2"/>
        <v>1</v>
      </c>
      <c r="AH104" s="30">
        <v>0</v>
      </c>
      <c r="AI104" s="30">
        <v>0</v>
      </c>
      <c r="AJ104" s="30">
        <v>0</v>
      </c>
      <c r="AK104" s="30">
        <v>1</v>
      </c>
      <c r="AL104" s="31">
        <f t="shared" si="3"/>
        <v>1</v>
      </c>
      <c r="AM104" s="35"/>
    </row>
    <row r="105" spans="1:39" ht="49.5">
      <c r="A105" s="19" t="s">
        <v>109</v>
      </c>
      <c r="B105" s="32">
        <v>5029</v>
      </c>
      <c r="C105" s="19" t="s">
        <v>42</v>
      </c>
      <c r="D105" s="33" t="s">
        <v>23</v>
      </c>
      <c r="E105" s="34" t="s">
        <v>129</v>
      </c>
      <c r="F105" s="29">
        <v>0</v>
      </c>
      <c r="G105" s="30">
        <v>0</v>
      </c>
      <c r="H105" s="30">
        <v>0</v>
      </c>
      <c r="I105" s="30">
        <v>26</v>
      </c>
      <c r="J105" s="30">
        <v>1</v>
      </c>
      <c r="K105" s="30">
        <v>27</v>
      </c>
      <c r="L105" s="30">
        <v>11</v>
      </c>
      <c r="M105" s="30">
        <v>12</v>
      </c>
      <c r="N105" s="30">
        <v>4</v>
      </c>
      <c r="O105" s="30">
        <v>0</v>
      </c>
      <c r="P105" s="31">
        <v>27</v>
      </c>
      <c r="Q105" s="29">
        <v>0</v>
      </c>
      <c r="R105" s="30">
        <v>0</v>
      </c>
      <c r="S105" s="30">
        <v>0</v>
      </c>
      <c r="T105" s="30">
        <v>12</v>
      </c>
      <c r="U105" s="30">
        <v>0</v>
      </c>
      <c r="V105" s="30">
        <v>12</v>
      </c>
      <c r="W105" s="30">
        <v>0</v>
      </c>
      <c r="X105" s="30">
        <v>5</v>
      </c>
      <c r="Y105" s="30">
        <v>4</v>
      </c>
      <c r="Z105" s="30">
        <v>3</v>
      </c>
      <c r="AA105" s="31">
        <v>12</v>
      </c>
      <c r="AB105" s="29">
        <v>0</v>
      </c>
      <c r="AC105" s="30">
        <v>0</v>
      </c>
      <c r="AD105" s="30">
        <v>0</v>
      </c>
      <c r="AE105" s="30">
        <v>9</v>
      </c>
      <c r="AF105" s="30">
        <v>0</v>
      </c>
      <c r="AG105" s="30">
        <f t="shared" si="2"/>
        <v>9</v>
      </c>
      <c r="AH105" s="30">
        <v>0</v>
      </c>
      <c r="AI105" s="30">
        <v>0</v>
      </c>
      <c r="AJ105" s="30">
        <v>6</v>
      </c>
      <c r="AK105" s="30">
        <v>3</v>
      </c>
      <c r="AL105" s="31">
        <f t="shared" si="3"/>
        <v>9</v>
      </c>
      <c r="AM105" s="35"/>
    </row>
    <row r="106" spans="1:39" ht="18">
      <c r="A106" s="25" t="s">
        <v>130</v>
      </c>
      <c r="B106" s="26">
        <v>7752</v>
      </c>
      <c r="C106" s="25" t="s">
        <v>18</v>
      </c>
      <c r="D106" s="27" t="s">
        <v>20</v>
      </c>
      <c r="E106" s="28" t="s">
        <v>131</v>
      </c>
      <c r="F106" s="29">
        <v>5</v>
      </c>
      <c r="G106" s="30">
        <v>3</v>
      </c>
      <c r="H106" s="30">
        <v>8</v>
      </c>
      <c r="I106" s="30">
        <v>5</v>
      </c>
      <c r="J106" s="30">
        <v>2</v>
      </c>
      <c r="K106" s="30">
        <v>7</v>
      </c>
      <c r="L106" s="30">
        <v>7</v>
      </c>
      <c r="M106" s="30">
        <v>0</v>
      </c>
      <c r="N106" s="30">
        <v>0</v>
      </c>
      <c r="O106" s="30">
        <v>0</v>
      </c>
      <c r="P106" s="31">
        <v>15</v>
      </c>
      <c r="Q106" s="29">
        <v>5</v>
      </c>
      <c r="R106" s="30">
        <v>2</v>
      </c>
      <c r="S106" s="30">
        <v>7</v>
      </c>
      <c r="T106" s="30">
        <v>10</v>
      </c>
      <c r="U106" s="30">
        <v>3</v>
      </c>
      <c r="V106" s="30">
        <v>13</v>
      </c>
      <c r="W106" s="30">
        <v>9</v>
      </c>
      <c r="X106" s="30">
        <v>4</v>
      </c>
      <c r="Y106" s="30">
        <v>0</v>
      </c>
      <c r="Z106" s="30">
        <v>0</v>
      </c>
      <c r="AA106" s="31">
        <v>20</v>
      </c>
      <c r="AB106" s="29">
        <v>8</v>
      </c>
      <c r="AC106" s="30">
        <v>10</v>
      </c>
      <c r="AD106" s="30">
        <v>18</v>
      </c>
      <c r="AE106" s="30">
        <v>12</v>
      </c>
      <c r="AF106" s="30">
        <v>11</v>
      </c>
      <c r="AG106" s="30">
        <f t="shared" si="2"/>
        <v>23</v>
      </c>
      <c r="AH106" s="30">
        <v>9</v>
      </c>
      <c r="AI106" s="30">
        <v>12</v>
      </c>
      <c r="AJ106" s="30">
        <v>2</v>
      </c>
      <c r="AK106" s="30">
        <v>0</v>
      </c>
      <c r="AL106" s="31">
        <f t="shared" si="3"/>
        <v>41</v>
      </c>
      <c r="AM106" s="35"/>
    </row>
    <row r="107" spans="1:39" ht="18">
      <c r="A107" s="19" t="s">
        <v>130</v>
      </c>
      <c r="B107" s="32">
        <v>1056</v>
      </c>
      <c r="C107" s="19" t="s">
        <v>22</v>
      </c>
      <c r="D107" s="33" t="s">
        <v>23</v>
      </c>
      <c r="E107" s="34" t="s">
        <v>132</v>
      </c>
      <c r="F107" s="29">
        <v>0</v>
      </c>
      <c r="G107" s="30">
        <v>0</v>
      </c>
      <c r="H107" s="30">
        <v>0</v>
      </c>
      <c r="I107" s="30">
        <v>13</v>
      </c>
      <c r="J107" s="30">
        <v>4</v>
      </c>
      <c r="K107" s="30">
        <v>17</v>
      </c>
      <c r="L107" s="30">
        <v>2</v>
      </c>
      <c r="M107" s="30">
        <v>8</v>
      </c>
      <c r="N107" s="30">
        <v>3</v>
      </c>
      <c r="O107" s="30">
        <v>4</v>
      </c>
      <c r="P107" s="31">
        <v>17</v>
      </c>
      <c r="Q107" s="29">
        <v>0</v>
      </c>
      <c r="R107" s="30">
        <v>0</v>
      </c>
      <c r="S107" s="30">
        <v>0</v>
      </c>
      <c r="T107" s="30">
        <v>11</v>
      </c>
      <c r="U107" s="30">
        <v>5</v>
      </c>
      <c r="V107" s="30">
        <v>16</v>
      </c>
      <c r="W107" s="30">
        <v>0</v>
      </c>
      <c r="X107" s="30">
        <v>1</v>
      </c>
      <c r="Y107" s="30">
        <v>6</v>
      </c>
      <c r="Z107" s="30">
        <v>9</v>
      </c>
      <c r="AA107" s="31">
        <v>16</v>
      </c>
      <c r="AB107" s="29">
        <v>0</v>
      </c>
      <c r="AC107" s="30">
        <v>0</v>
      </c>
      <c r="AD107" s="30">
        <v>0</v>
      </c>
      <c r="AE107" s="30">
        <v>4</v>
      </c>
      <c r="AF107" s="30">
        <v>2</v>
      </c>
      <c r="AG107" s="30">
        <f t="shared" si="2"/>
        <v>6</v>
      </c>
      <c r="AH107" s="30">
        <v>1</v>
      </c>
      <c r="AI107" s="30">
        <v>0</v>
      </c>
      <c r="AJ107" s="30">
        <v>1</v>
      </c>
      <c r="AK107" s="30">
        <v>4</v>
      </c>
      <c r="AL107" s="31">
        <f t="shared" si="3"/>
        <v>6</v>
      </c>
      <c r="AM107" s="35"/>
    </row>
    <row r="108" spans="1:39" ht="33">
      <c r="A108" s="25" t="s">
        <v>130</v>
      </c>
      <c r="B108" s="26">
        <v>8745</v>
      </c>
      <c r="C108" s="25" t="s">
        <v>29</v>
      </c>
      <c r="D108" s="27" t="s">
        <v>20</v>
      </c>
      <c r="E108" s="28" t="s">
        <v>131</v>
      </c>
      <c r="F108" s="29">
        <v>14</v>
      </c>
      <c r="G108" s="30">
        <v>6</v>
      </c>
      <c r="H108" s="30">
        <v>20</v>
      </c>
      <c r="I108" s="30">
        <v>11</v>
      </c>
      <c r="J108" s="30">
        <v>3</v>
      </c>
      <c r="K108" s="30">
        <v>14</v>
      </c>
      <c r="L108" s="30">
        <v>9</v>
      </c>
      <c r="M108" s="30">
        <v>5</v>
      </c>
      <c r="N108" s="30">
        <v>0</v>
      </c>
      <c r="O108" s="30">
        <v>0</v>
      </c>
      <c r="P108" s="31">
        <v>34</v>
      </c>
      <c r="Q108" s="29">
        <v>8</v>
      </c>
      <c r="R108" s="30">
        <v>5</v>
      </c>
      <c r="S108" s="30">
        <v>13</v>
      </c>
      <c r="T108" s="30">
        <v>7</v>
      </c>
      <c r="U108" s="30">
        <v>6</v>
      </c>
      <c r="V108" s="30">
        <v>13</v>
      </c>
      <c r="W108" s="30">
        <v>12</v>
      </c>
      <c r="X108" s="30">
        <v>0</v>
      </c>
      <c r="Y108" s="30">
        <v>1</v>
      </c>
      <c r="Z108" s="30">
        <v>0</v>
      </c>
      <c r="AA108" s="31">
        <v>26</v>
      </c>
      <c r="AB108" s="29">
        <v>7</v>
      </c>
      <c r="AC108" s="30">
        <v>5</v>
      </c>
      <c r="AD108" s="30">
        <v>12</v>
      </c>
      <c r="AE108" s="30">
        <v>7</v>
      </c>
      <c r="AF108" s="30">
        <v>4</v>
      </c>
      <c r="AG108" s="30">
        <f t="shared" si="2"/>
        <v>11</v>
      </c>
      <c r="AH108" s="30">
        <v>6</v>
      </c>
      <c r="AI108" s="30">
        <v>4</v>
      </c>
      <c r="AJ108" s="30">
        <v>1</v>
      </c>
      <c r="AK108" s="30">
        <v>0</v>
      </c>
      <c r="AL108" s="31">
        <f t="shared" si="3"/>
        <v>23</v>
      </c>
      <c r="AM108" s="35"/>
    </row>
    <row r="109" spans="1:39" ht="33">
      <c r="A109" s="19" t="s">
        <v>130</v>
      </c>
      <c r="B109" s="32">
        <v>5043</v>
      </c>
      <c r="C109" s="19" t="s">
        <v>42</v>
      </c>
      <c r="D109" s="33" t="s">
        <v>23</v>
      </c>
      <c r="E109" s="34" t="s">
        <v>132</v>
      </c>
      <c r="F109" s="29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1">
        <v>0</v>
      </c>
      <c r="Q109" s="29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1">
        <v>0</v>
      </c>
      <c r="AB109" s="29">
        <v>0</v>
      </c>
      <c r="AC109" s="30">
        <v>0</v>
      </c>
      <c r="AD109" s="30">
        <v>0</v>
      </c>
      <c r="AE109" s="30">
        <v>0</v>
      </c>
      <c r="AF109" s="30">
        <v>0</v>
      </c>
      <c r="AG109" s="30">
        <f t="shared" si="2"/>
        <v>0</v>
      </c>
      <c r="AH109" s="30">
        <v>0</v>
      </c>
      <c r="AI109" s="30">
        <v>0</v>
      </c>
      <c r="AJ109" s="30">
        <v>0</v>
      </c>
      <c r="AK109" s="30">
        <v>0</v>
      </c>
      <c r="AL109" s="31">
        <f t="shared" si="3"/>
        <v>0</v>
      </c>
      <c r="AM109" s="35"/>
    </row>
    <row r="110" spans="1:39" ht="33">
      <c r="A110" s="19" t="s">
        <v>133</v>
      </c>
      <c r="B110" s="32">
        <v>1039</v>
      </c>
      <c r="C110" s="19" t="s">
        <v>55</v>
      </c>
      <c r="D110" s="33" t="s">
        <v>23</v>
      </c>
      <c r="E110" s="34" t="s">
        <v>134</v>
      </c>
      <c r="F110" s="29">
        <v>14</v>
      </c>
      <c r="G110" s="30">
        <v>5</v>
      </c>
      <c r="H110" s="30">
        <v>19</v>
      </c>
      <c r="I110" s="30">
        <v>26</v>
      </c>
      <c r="J110" s="30">
        <v>16</v>
      </c>
      <c r="K110" s="30">
        <v>42</v>
      </c>
      <c r="L110" s="30">
        <v>21</v>
      </c>
      <c r="M110" s="30">
        <v>12</v>
      </c>
      <c r="N110" s="30">
        <v>2</v>
      </c>
      <c r="O110" s="30">
        <v>7</v>
      </c>
      <c r="P110" s="31">
        <v>61</v>
      </c>
      <c r="Q110" s="29">
        <v>13</v>
      </c>
      <c r="R110" s="30">
        <v>11</v>
      </c>
      <c r="S110" s="30">
        <v>24</v>
      </c>
      <c r="T110" s="30">
        <v>25</v>
      </c>
      <c r="U110" s="30">
        <v>26</v>
      </c>
      <c r="V110" s="30">
        <v>51</v>
      </c>
      <c r="W110" s="30">
        <v>37</v>
      </c>
      <c r="X110" s="30">
        <v>7</v>
      </c>
      <c r="Y110" s="30">
        <v>3</v>
      </c>
      <c r="Z110" s="30">
        <v>4</v>
      </c>
      <c r="AA110" s="31">
        <v>75</v>
      </c>
      <c r="AB110" s="29">
        <v>9</v>
      </c>
      <c r="AC110" s="30">
        <v>3</v>
      </c>
      <c r="AD110" s="30">
        <v>12</v>
      </c>
      <c r="AE110" s="30">
        <v>25</v>
      </c>
      <c r="AF110" s="30">
        <v>21</v>
      </c>
      <c r="AG110" s="30">
        <f t="shared" si="2"/>
        <v>46</v>
      </c>
      <c r="AH110" s="30">
        <v>11</v>
      </c>
      <c r="AI110" s="30">
        <v>5</v>
      </c>
      <c r="AJ110" s="30">
        <v>9</v>
      </c>
      <c r="AK110" s="30">
        <v>21</v>
      </c>
      <c r="AL110" s="31">
        <f t="shared" si="3"/>
        <v>58</v>
      </c>
      <c r="AM110" s="35"/>
    </row>
    <row r="111" spans="1:39" ht="18">
      <c r="A111" s="25" t="s">
        <v>133</v>
      </c>
      <c r="B111" s="26">
        <v>7962</v>
      </c>
      <c r="C111" s="25" t="s">
        <v>18</v>
      </c>
      <c r="D111" s="27" t="s">
        <v>20</v>
      </c>
      <c r="E111" s="28" t="s">
        <v>135</v>
      </c>
      <c r="F111" s="29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1">
        <v>0</v>
      </c>
      <c r="Q111" s="29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1">
        <v>0</v>
      </c>
      <c r="AB111" s="29">
        <v>5</v>
      </c>
      <c r="AC111" s="30">
        <v>1</v>
      </c>
      <c r="AD111" s="30">
        <v>6</v>
      </c>
      <c r="AE111" s="30">
        <v>5</v>
      </c>
      <c r="AF111" s="30">
        <v>2</v>
      </c>
      <c r="AG111" s="30">
        <f t="shared" si="2"/>
        <v>7</v>
      </c>
      <c r="AH111" s="30">
        <v>6</v>
      </c>
      <c r="AI111" s="30">
        <v>0</v>
      </c>
      <c r="AJ111" s="30">
        <v>1</v>
      </c>
      <c r="AK111" s="30">
        <v>0</v>
      </c>
      <c r="AL111" s="31">
        <f t="shared" si="3"/>
        <v>13</v>
      </c>
      <c r="AM111" s="35"/>
    </row>
    <row r="112" spans="1:39" ht="18">
      <c r="A112" s="19" t="s">
        <v>133</v>
      </c>
      <c r="B112" s="32">
        <v>1107</v>
      </c>
      <c r="C112" s="19" t="s">
        <v>22</v>
      </c>
      <c r="D112" s="33" t="s">
        <v>23</v>
      </c>
      <c r="E112" s="34" t="s">
        <v>136</v>
      </c>
      <c r="F112" s="29">
        <v>0</v>
      </c>
      <c r="G112" s="30">
        <v>0</v>
      </c>
      <c r="H112" s="30">
        <v>0</v>
      </c>
      <c r="I112" s="30">
        <v>6</v>
      </c>
      <c r="J112" s="30">
        <v>0</v>
      </c>
      <c r="K112" s="30">
        <v>6</v>
      </c>
      <c r="L112" s="30">
        <v>3</v>
      </c>
      <c r="M112" s="30">
        <v>1</v>
      </c>
      <c r="N112" s="30">
        <v>2</v>
      </c>
      <c r="O112" s="30">
        <v>0</v>
      </c>
      <c r="P112" s="31">
        <v>6</v>
      </c>
      <c r="Q112" s="29">
        <v>0</v>
      </c>
      <c r="R112" s="30">
        <v>0</v>
      </c>
      <c r="S112" s="30">
        <v>0</v>
      </c>
      <c r="T112" s="30">
        <v>10</v>
      </c>
      <c r="U112" s="30">
        <v>1</v>
      </c>
      <c r="V112" s="30">
        <v>11</v>
      </c>
      <c r="W112" s="30">
        <v>3</v>
      </c>
      <c r="X112" s="30">
        <v>3</v>
      </c>
      <c r="Y112" s="30">
        <v>3</v>
      </c>
      <c r="Z112" s="30">
        <v>2</v>
      </c>
      <c r="AA112" s="31">
        <v>11</v>
      </c>
      <c r="AB112" s="29">
        <v>0</v>
      </c>
      <c r="AC112" s="30">
        <v>0</v>
      </c>
      <c r="AD112" s="30">
        <v>0</v>
      </c>
      <c r="AE112" s="30">
        <v>5</v>
      </c>
      <c r="AF112" s="30">
        <v>0</v>
      </c>
      <c r="AG112" s="30">
        <f t="shared" si="2"/>
        <v>5</v>
      </c>
      <c r="AH112" s="30">
        <v>0</v>
      </c>
      <c r="AI112" s="30">
        <v>1</v>
      </c>
      <c r="AJ112" s="30">
        <v>0</v>
      </c>
      <c r="AK112" s="30">
        <v>4</v>
      </c>
      <c r="AL112" s="31">
        <f t="shared" si="3"/>
        <v>5</v>
      </c>
      <c r="AM112" s="35"/>
    </row>
    <row r="113" spans="1:39" ht="33">
      <c r="A113" s="19" t="s">
        <v>133</v>
      </c>
      <c r="B113" s="32">
        <v>1086</v>
      </c>
      <c r="C113" s="19" t="s">
        <v>22</v>
      </c>
      <c r="D113" s="33" t="s">
        <v>23</v>
      </c>
      <c r="E113" s="34" t="s">
        <v>137</v>
      </c>
      <c r="F113" s="29">
        <v>3</v>
      </c>
      <c r="G113" s="30">
        <v>0</v>
      </c>
      <c r="H113" s="30">
        <v>3</v>
      </c>
      <c r="I113" s="30">
        <v>4</v>
      </c>
      <c r="J113" s="30">
        <v>7</v>
      </c>
      <c r="K113" s="30">
        <v>11</v>
      </c>
      <c r="L113" s="30">
        <v>3</v>
      </c>
      <c r="M113" s="30">
        <v>2</v>
      </c>
      <c r="N113" s="30">
        <v>2</v>
      </c>
      <c r="O113" s="30">
        <v>4</v>
      </c>
      <c r="P113" s="31">
        <v>14</v>
      </c>
      <c r="Q113" s="29">
        <v>0</v>
      </c>
      <c r="R113" s="30">
        <v>0</v>
      </c>
      <c r="S113" s="30">
        <v>0</v>
      </c>
      <c r="T113" s="30">
        <v>3</v>
      </c>
      <c r="U113" s="30">
        <v>3</v>
      </c>
      <c r="V113" s="30">
        <v>6</v>
      </c>
      <c r="W113" s="30">
        <v>3</v>
      </c>
      <c r="X113" s="30">
        <v>1</v>
      </c>
      <c r="Y113" s="30">
        <v>0</v>
      </c>
      <c r="Z113" s="30">
        <v>2</v>
      </c>
      <c r="AA113" s="31">
        <v>6</v>
      </c>
      <c r="AB113" s="29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f t="shared" si="2"/>
        <v>0</v>
      </c>
      <c r="AH113" s="30">
        <v>0</v>
      </c>
      <c r="AI113" s="30">
        <v>0</v>
      </c>
      <c r="AJ113" s="30">
        <v>0</v>
      </c>
      <c r="AK113" s="30">
        <v>0</v>
      </c>
      <c r="AL113" s="31">
        <f t="shared" si="3"/>
        <v>0</v>
      </c>
      <c r="AM113" s="35"/>
    </row>
    <row r="114" spans="1:39" ht="18">
      <c r="A114" s="19" t="s">
        <v>133</v>
      </c>
      <c r="B114" s="32">
        <v>1038</v>
      </c>
      <c r="C114" s="19" t="s">
        <v>22</v>
      </c>
      <c r="D114" s="33" t="s">
        <v>23</v>
      </c>
      <c r="E114" s="34" t="s">
        <v>138</v>
      </c>
      <c r="F114" s="29">
        <v>2</v>
      </c>
      <c r="G114" s="30">
        <v>2</v>
      </c>
      <c r="H114" s="30">
        <v>4</v>
      </c>
      <c r="I114" s="30">
        <v>3</v>
      </c>
      <c r="J114" s="30">
        <v>7</v>
      </c>
      <c r="K114" s="30">
        <v>10</v>
      </c>
      <c r="L114" s="30">
        <v>5</v>
      </c>
      <c r="M114" s="30">
        <v>1</v>
      </c>
      <c r="N114" s="30">
        <v>2</v>
      </c>
      <c r="O114" s="30">
        <v>2</v>
      </c>
      <c r="P114" s="31">
        <v>14</v>
      </c>
      <c r="Q114" s="29">
        <v>1</v>
      </c>
      <c r="R114" s="30">
        <v>2</v>
      </c>
      <c r="S114" s="30">
        <v>3</v>
      </c>
      <c r="T114" s="30">
        <v>6</v>
      </c>
      <c r="U114" s="30">
        <v>2</v>
      </c>
      <c r="V114" s="30">
        <v>8</v>
      </c>
      <c r="W114" s="30">
        <v>3</v>
      </c>
      <c r="X114" s="30">
        <v>1</v>
      </c>
      <c r="Y114" s="30">
        <v>0</v>
      </c>
      <c r="Z114" s="30">
        <v>4</v>
      </c>
      <c r="AA114" s="31">
        <v>11</v>
      </c>
      <c r="AB114" s="29">
        <v>1</v>
      </c>
      <c r="AC114" s="30">
        <v>0</v>
      </c>
      <c r="AD114" s="30">
        <v>1</v>
      </c>
      <c r="AE114" s="30">
        <v>8</v>
      </c>
      <c r="AF114" s="30">
        <v>4</v>
      </c>
      <c r="AG114" s="30">
        <f t="shared" si="2"/>
        <v>12</v>
      </c>
      <c r="AH114" s="30">
        <v>3</v>
      </c>
      <c r="AI114" s="30">
        <v>3</v>
      </c>
      <c r="AJ114" s="30">
        <v>2</v>
      </c>
      <c r="AK114" s="30">
        <v>4</v>
      </c>
      <c r="AL114" s="31">
        <f t="shared" si="3"/>
        <v>13</v>
      </c>
      <c r="AM114" s="35"/>
    </row>
    <row r="115" spans="1:39" ht="33">
      <c r="A115" s="25" t="s">
        <v>133</v>
      </c>
      <c r="B115" s="26">
        <v>8962</v>
      </c>
      <c r="C115" s="25" t="s">
        <v>62</v>
      </c>
      <c r="D115" s="27" t="s">
        <v>20</v>
      </c>
      <c r="E115" s="28" t="s">
        <v>139</v>
      </c>
      <c r="F115" s="29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1">
        <v>0</v>
      </c>
      <c r="Q115" s="29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1">
        <v>0</v>
      </c>
      <c r="AB115" s="29">
        <v>10</v>
      </c>
      <c r="AC115" s="30">
        <v>4</v>
      </c>
      <c r="AD115" s="30">
        <v>14</v>
      </c>
      <c r="AE115" s="30">
        <v>1</v>
      </c>
      <c r="AF115" s="30">
        <v>0</v>
      </c>
      <c r="AG115" s="30">
        <f t="shared" si="2"/>
        <v>1</v>
      </c>
      <c r="AH115" s="30">
        <v>1</v>
      </c>
      <c r="AI115" s="30">
        <v>0</v>
      </c>
      <c r="AJ115" s="30">
        <v>0</v>
      </c>
      <c r="AK115" s="30">
        <v>0</v>
      </c>
      <c r="AL115" s="31">
        <f t="shared" si="3"/>
        <v>15</v>
      </c>
      <c r="AM115" s="35"/>
    </row>
    <row r="116" spans="1:39" ht="33">
      <c r="A116" s="25" t="s">
        <v>133</v>
      </c>
      <c r="B116" s="26">
        <v>8963</v>
      </c>
      <c r="C116" s="25" t="s">
        <v>29</v>
      </c>
      <c r="D116" s="27" t="s">
        <v>20</v>
      </c>
      <c r="E116" s="28" t="s">
        <v>140</v>
      </c>
      <c r="F116" s="29">
        <v>1</v>
      </c>
      <c r="G116" s="30">
        <v>2</v>
      </c>
      <c r="H116" s="30">
        <v>3</v>
      </c>
      <c r="I116" s="30">
        <v>0</v>
      </c>
      <c r="J116" s="30">
        <v>1</v>
      </c>
      <c r="K116" s="30">
        <v>1</v>
      </c>
      <c r="L116" s="30">
        <v>1</v>
      </c>
      <c r="M116" s="30">
        <v>0</v>
      </c>
      <c r="N116" s="30">
        <v>0</v>
      </c>
      <c r="O116" s="30">
        <v>0</v>
      </c>
      <c r="P116" s="31">
        <v>4</v>
      </c>
      <c r="Q116" s="29">
        <v>8</v>
      </c>
      <c r="R116" s="30">
        <v>2</v>
      </c>
      <c r="S116" s="30">
        <v>10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1">
        <v>10</v>
      </c>
      <c r="AB116" s="29">
        <v>8</v>
      </c>
      <c r="AC116" s="30">
        <v>4</v>
      </c>
      <c r="AD116" s="30">
        <v>12</v>
      </c>
      <c r="AE116" s="30">
        <v>0</v>
      </c>
      <c r="AF116" s="30">
        <v>0</v>
      </c>
      <c r="AG116" s="30">
        <f t="shared" si="2"/>
        <v>0</v>
      </c>
      <c r="AH116" s="30">
        <v>0</v>
      </c>
      <c r="AI116" s="30">
        <v>0</v>
      </c>
      <c r="AJ116" s="30">
        <v>0</v>
      </c>
      <c r="AK116" s="30">
        <v>0</v>
      </c>
      <c r="AL116" s="31">
        <f t="shared" si="3"/>
        <v>12</v>
      </c>
      <c r="AM116" s="35"/>
    </row>
    <row r="117" spans="1:39" ht="33">
      <c r="A117" s="25" t="s">
        <v>141</v>
      </c>
      <c r="B117" s="26">
        <v>7001</v>
      </c>
      <c r="C117" s="25" t="s">
        <v>18</v>
      </c>
      <c r="D117" s="27" t="s">
        <v>20</v>
      </c>
      <c r="E117" s="28" t="s">
        <v>142</v>
      </c>
      <c r="F117" s="29">
        <v>2</v>
      </c>
      <c r="G117" s="30">
        <v>11</v>
      </c>
      <c r="H117" s="30">
        <v>13</v>
      </c>
      <c r="I117" s="30">
        <v>0</v>
      </c>
      <c r="J117" s="30">
        <v>4</v>
      </c>
      <c r="K117" s="30">
        <v>4</v>
      </c>
      <c r="L117" s="30">
        <v>4</v>
      </c>
      <c r="M117" s="30">
        <v>0</v>
      </c>
      <c r="N117" s="30">
        <v>0</v>
      </c>
      <c r="O117" s="30">
        <v>0</v>
      </c>
      <c r="P117" s="31">
        <v>17</v>
      </c>
      <c r="Q117" s="29">
        <v>1</v>
      </c>
      <c r="R117" s="30">
        <v>5</v>
      </c>
      <c r="S117" s="30">
        <v>6</v>
      </c>
      <c r="T117" s="30">
        <v>6</v>
      </c>
      <c r="U117" s="30">
        <v>8</v>
      </c>
      <c r="V117" s="30">
        <v>14</v>
      </c>
      <c r="W117" s="30">
        <v>12</v>
      </c>
      <c r="X117" s="30">
        <v>2</v>
      </c>
      <c r="Y117" s="30">
        <v>0</v>
      </c>
      <c r="Z117" s="30">
        <v>0</v>
      </c>
      <c r="AA117" s="31">
        <v>20</v>
      </c>
      <c r="AB117" s="29">
        <v>5</v>
      </c>
      <c r="AC117" s="30">
        <v>10</v>
      </c>
      <c r="AD117" s="30">
        <v>15</v>
      </c>
      <c r="AE117" s="30">
        <v>4</v>
      </c>
      <c r="AF117" s="30">
        <v>7</v>
      </c>
      <c r="AG117" s="30">
        <f t="shared" si="2"/>
        <v>11</v>
      </c>
      <c r="AH117" s="30">
        <v>7</v>
      </c>
      <c r="AI117" s="30">
        <v>3</v>
      </c>
      <c r="AJ117" s="30">
        <v>0</v>
      </c>
      <c r="AK117" s="30">
        <v>1</v>
      </c>
      <c r="AL117" s="31">
        <f t="shared" si="3"/>
        <v>26</v>
      </c>
      <c r="AM117" s="35"/>
    </row>
    <row r="118" spans="1:39" ht="33">
      <c r="A118" s="19" t="s">
        <v>141</v>
      </c>
      <c r="B118" s="32">
        <v>7002</v>
      </c>
      <c r="C118" s="19" t="s">
        <v>18</v>
      </c>
      <c r="D118" s="33" t="s">
        <v>23</v>
      </c>
      <c r="E118" s="34" t="s">
        <v>143</v>
      </c>
      <c r="F118" s="29">
        <v>2</v>
      </c>
      <c r="G118" s="30">
        <v>1</v>
      </c>
      <c r="H118" s="30">
        <v>3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1">
        <v>3</v>
      </c>
      <c r="Q118" s="29">
        <v>1</v>
      </c>
      <c r="R118" s="30">
        <v>2</v>
      </c>
      <c r="S118" s="30">
        <v>3</v>
      </c>
      <c r="T118" s="30">
        <v>0</v>
      </c>
      <c r="U118" s="30">
        <v>2</v>
      </c>
      <c r="V118" s="30">
        <v>2</v>
      </c>
      <c r="W118" s="30">
        <v>1</v>
      </c>
      <c r="X118" s="30">
        <v>1</v>
      </c>
      <c r="Y118" s="30">
        <v>0</v>
      </c>
      <c r="Z118" s="30">
        <v>0</v>
      </c>
      <c r="AA118" s="31">
        <v>5</v>
      </c>
      <c r="AB118" s="29">
        <v>0</v>
      </c>
      <c r="AC118" s="30">
        <v>1</v>
      </c>
      <c r="AD118" s="30">
        <v>1</v>
      </c>
      <c r="AE118" s="30">
        <v>1</v>
      </c>
      <c r="AF118" s="30">
        <v>1</v>
      </c>
      <c r="AG118" s="30">
        <f t="shared" si="2"/>
        <v>2</v>
      </c>
      <c r="AH118" s="30">
        <v>0</v>
      </c>
      <c r="AI118" s="30">
        <v>0</v>
      </c>
      <c r="AJ118" s="30">
        <v>2</v>
      </c>
      <c r="AK118" s="30">
        <v>0</v>
      </c>
      <c r="AL118" s="31">
        <f t="shared" si="3"/>
        <v>3</v>
      </c>
      <c r="AM118" s="35"/>
    </row>
    <row r="119" spans="1:39" ht="33">
      <c r="A119" s="25" t="s">
        <v>141</v>
      </c>
      <c r="B119" s="26">
        <v>7005</v>
      </c>
      <c r="C119" s="25" t="s">
        <v>18</v>
      </c>
      <c r="D119" s="27" t="s">
        <v>20</v>
      </c>
      <c r="E119" s="28" t="s">
        <v>144</v>
      </c>
      <c r="F119" s="29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1">
        <v>0</v>
      </c>
      <c r="Q119" s="29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1">
        <v>0</v>
      </c>
      <c r="AB119" s="29">
        <v>2</v>
      </c>
      <c r="AC119" s="30">
        <v>0</v>
      </c>
      <c r="AD119" s="30">
        <v>2</v>
      </c>
      <c r="AE119" s="30">
        <v>0</v>
      </c>
      <c r="AF119" s="30">
        <v>0</v>
      </c>
      <c r="AG119" s="30">
        <f t="shared" si="2"/>
        <v>0</v>
      </c>
      <c r="AH119" s="30">
        <v>0</v>
      </c>
      <c r="AI119" s="30">
        <v>0</v>
      </c>
      <c r="AJ119" s="30">
        <v>0</v>
      </c>
      <c r="AK119" s="30">
        <v>0</v>
      </c>
      <c r="AL119" s="31">
        <f t="shared" si="3"/>
        <v>2</v>
      </c>
      <c r="AM119" s="35"/>
    </row>
    <row r="120" spans="1:39" ht="33">
      <c r="A120" s="19" t="s">
        <v>141</v>
      </c>
      <c r="B120" s="32">
        <v>1001</v>
      </c>
      <c r="C120" s="19" t="s">
        <v>22</v>
      </c>
      <c r="D120" s="33" t="s">
        <v>23</v>
      </c>
      <c r="E120" s="34" t="s">
        <v>145</v>
      </c>
      <c r="F120" s="29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1">
        <v>0</v>
      </c>
      <c r="Q120" s="29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1">
        <v>0</v>
      </c>
      <c r="AB120" s="29">
        <v>0</v>
      </c>
      <c r="AC120" s="30">
        <v>0</v>
      </c>
      <c r="AD120" s="30">
        <v>0</v>
      </c>
      <c r="AE120" s="30">
        <v>2</v>
      </c>
      <c r="AF120" s="30">
        <v>0</v>
      </c>
      <c r="AG120" s="30">
        <f t="shared" si="2"/>
        <v>2</v>
      </c>
      <c r="AH120" s="30">
        <v>0</v>
      </c>
      <c r="AI120" s="30">
        <v>0</v>
      </c>
      <c r="AJ120" s="30">
        <v>0</v>
      </c>
      <c r="AK120" s="30">
        <v>2</v>
      </c>
      <c r="AL120" s="31">
        <f t="shared" si="3"/>
        <v>2</v>
      </c>
      <c r="AM120" s="35"/>
    </row>
    <row r="121" spans="1:39" ht="33">
      <c r="A121" s="19" t="s">
        <v>141</v>
      </c>
      <c r="B121" s="32">
        <v>1002</v>
      </c>
      <c r="C121" s="19" t="s">
        <v>22</v>
      </c>
      <c r="D121" s="33" t="s">
        <v>23</v>
      </c>
      <c r="E121" s="34" t="s">
        <v>146</v>
      </c>
      <c r="F121" s="29">
        <v>0</v>
      </c>
      <c r="G121" s="30">
        <v>0</v>
      </c>
      <c r="H121" s="30">
        <v>0</v>
      </c>
      <c r="I121" s="30">
        <v>1</v>
      </c>
      <c r="J121" s="30">
        <v>0</v>
      </c>
      <c r="K121" s="30">
        <v>1</v>
      </c>
      <c r="L121" s="30">
        <v>1</v>
      </c>
      <c r="M121" s="30">
        <v>0</v>
      </c>
      <c r="N121" s="30">
        <v>0</v>
      </c>
      <c r="O121" s="30">
        <v>0</v>
      </c>
      <c r="P121" s="31">
        <v>1</v>
      </c>
      <c r="Q121" s="29">
        <v>0</v>
      </c>
      <c r="R121" s="30">
        <v>0</v>
      </c>
      <c r="S121" s="30">
        <v>0</v>
      </c>
      <c r="T121" s="30">
        <v>0</v>
      </c>
      <c r="U121" s="30">
        <v>4</v>
      </c>
      <c r="V121" s="30">
        <v>4</v>
      </c>
      <c r="W121" s="30">
        <v>0</v>
      </c>
      <c r="X121" s="30">
        <v>2</v>
      </c>
      <c r="Y121" s="30">
        <v>0</v>
      </c>
      <c r="Z121" s="30">
        <v>2</v>
      </c>
      <c r="AA121" s="31">
        <v>4</v>
      </c>
      <c r="AB121" s="29">
        <v>0</v>
      </c>
      <c r="AC121" s="30">
        <v>0</v>
      </c>
      <c r="AD121" s="30">
        <v>0</v>
      </c>
      <c r="AE121" s="30">
        <v>0</v>
      </c>
      <c r="AF121" s="30">
        <v>0</v>
      </c>
      <c r="AG121" s="30">
        <f t="shared" si="2"/>
        <v>0</v>
      </c>
      <c r="AH121" s="30">
        <v>0</v>
      </c>
      <c r="AI121" s="30">
        <v>0</v>
      </c>
      <c r="AJ121" s="30">
        <v>0</v>
      </c>
      <c r="AK121" s="30">
        <v>0</v>
      </c>
      <c r="AL121" s="31">
        <f t="shared" si="3"/>
        <v>0</v>
      </c>
      <c r="AM121" s="35"/>
    </row>
    <row r="122" spans="1:39" ht="33">
      <c r="A122" s="19" t="s">
        <v>141</v>
      </c>
      <c r="B122" s="32">
        <v>1004</v>
      </c>
      <c r="C122" s="19" t="s">
        <v>22</v>
      </c>
      <c r="D122" s="33" t="s">
        <v>23</v>
      </c>
      <c r="E122" s="34" t="s">
        <v>147</v>
      </c>
      <c r="F122" s="29">
        <v>0</v>
      </c>
      <c r="G122" s="30">
        <v>0</v>
      </c>
      <c r="H122" s="30">
        <v>0</v>
      </c>
      <c r="I122" s="30">
        <v>3</v>
      </c>
      <c r="J122" s="30">
        <v>11</v>
      </c>
      <c r="K122" s="30">
        <v>14</v>
      </c>
      <c r="L122" s="30">
        <v>5</v>
      </c>
      <c r="M122" s="30">
        <v>4</v>
      </c>
      <c r="N122" s="30">
        <v>3</v>
      </c>
      <c r="O122" s="30">
        <v>2</v>
      </c>
      <c r="P122" s="31">
        <v>14</v>
      </c>
      <c r="Q122" s="29">
        <v>0</v>
      </c>
      <c r="R122" s="30">
        <v>0</v>
      </c>
      <c r="S122" s="30">
        <v>0</v>
      </c>
      <c r="T122" s="30">
        <v>0</v>
      </c>
      <c r="U122" s="30">
        <v>4</v>
      </c>
      <c r="V122" s="30">
        <v>4</v>
      </c>
      <c r="W122" s="30">
        <v>0</v>
      </c>
      <c r="X122" s="30">
        <v>1</v>
      </c>
      <c r="Y122" s="30">
        <v>0</v>
      </c>
      <c r="Z122" s="30">
        <v>3</v>
      </c>
      <c r="AA122" s="31">
        <v>4</v>
      </c>
      <c r="AB122" s="29">
        <v>0</v>
      </c>
      <c r="AC122" s="30">
        <v>0</v>
      </c>
      <c r="AD122" s="30">
        <v>0</v>
      </c>
      <c r="AE122" s="30">
        <v>1</v>
      </c>
      <c r="AF122" s="30">
        <v>2</v>
      </c>
      <c r="AG122" s="30">
        <f t="shared" si="2"/>
        <v>3</v>
      </c>
      <c r="AH122" s="30">
        <v>0</v>
      </c>
      <c r="AI122" s="30">
        <v>0</v>
      </c>
      <c r="AJ122" s="30">
        <v>0</v>
      </c>
      <c r="AK122" s="30">
        <v>3</v>
      </c>
      <c r="AL122" s="31">
        <f t="shared" si="3"/>
        <v>3</v>
      </c>
      <c r="AM122" s="35"/>
    </row>
    <row r="123" spans="1:39" ht="33">
      <c r="A123" s="19" t="s">
        <v>141</v>
      </c>
      <c r="B123" s="32">
        <v>1005</v>
      </c>
      <c r="C123" s="19" t="s">
        <v>22</v>
      </c>
      <c r="D123" s="33" t="s">
        <v>23</v>
      </c>
      <c r="E123" s="34" t="s">
        <v>148</v>
      </c>
      <c r="F123" s="29">
        <v>0</v>
      </c>
      <c r="G123" s="30">
        <v>0</v>
      </c>
      <c r="H123" s="30">
        <v>0</v>
      </c>
      <c r="I123" s="30">
        <v>0</v>
      </c>
      <c r="J123" s="30">
        <v>4</v>
      </c>
      <c r="K123" s="30">
        <v>4</v>
      </c>
      <c r="L123" s="30">
        <v>0</v>
      </c>
      <c r="M123" s="30">
        <v>1</v>
      </c>
      <c r="N123" s="30">
        <v>1</v>
      </c>
      <c r="O123" s="30">
        <v>2</v>
      </c>
      <c r="P123" s="31">
        <v>4</v>
      </c>
      <c r="Q123" s="29">
        <v>0</v>
      </c>
      <c r="R123" s="30">
        <v>0</v>
      </c>
      <c r="S123" s="30">
        <v>0</v>
      </c>
      <c r="T123" s="30">
        <v>2</v>
      </c>
      <c r="U123" s="30">
        <v>0</v>
      </c>
      <c r="V123" s="30">
        <v>2</v>
      </c>
      <c r="W123" s="30">
        <v>0</v>
      </c>
      <c r="X123" s="30">
        <v>0</v>
      </c>
      <c r="Y123" s="30">
        <v>1</v>
      </c>
      <c r="Z123" s="30">
        <v>1</v>
      </c>
      <c r="AA123" s="31">
        <v>2</v>
      </c>
      <c r="AB123" s="29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f t="shared" si="2"/>
        <v>0</v>
      </c>
      <c r="AH123" s="30">
        <v>0</v>
      </c>
      <c r="AI123" s="30">
        <v>0</v>
      </c>
      <c r="AJ123" s="30">
        <v>0</v>
      </c>
      <c r="AK123" s="30">
        <v>0</v>
      </c>
      <c r="AL123" s="31">
        <f t="shared" si="3"/>
        <v>0</v>
      </c>
      <c r="AM123" s="35"/>
    </row>
    <row r="124" spans="1:39" ht="33">
      <c r="A124" s="25" t="s">
        <v>141</v>
      </c>
      <c r="B124" s="26">
        <v>8007</v>
      </c>
      <c r="C124" s="25" t="s">
        <v>29</v>
      </c>
      <c r="D124" s="27" t="s">
        <v>20</v>
      </c>
      <c r="E124" s="28" t="s">
        <v>149</v>
      </c>
      <c r="F124" s="29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1">
        <v>0</v>
      </c>
      <c r="Q124" s="29">
        <v>1</v>
      </c>
      <c r="R124" s="30">
        <v>0</v>
      </c>
      <c r="S124" s="30">
        <v>1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1">
        <v>1</v>
      </c>
      <c r="AB124" s="29">
        <v>1</v>
      </c>
      <c r="AC124" s="30">
        <v>12</v>
      </c>
      <c r="AD124" s="30">
        <v>13</v>
      </c>
      <c r="AE124" s="30">
        <v>2</v>
      </c>
      <c r="AF124" s="30">
        <v>8</v>
      </c>
      <c r="AG124" s="30">
        <f t="shared" si="2"/>
        <v>10</v>
      </c>
      <c r="AH124" s="30">
        <v>10</v>
      </c>
      <c r="AI124" s="30">
        <v>0</v>
      </c>
      <c r="AJ124" s="30">
        <v>0</v>
      </c>
      <c r="AK124" s="30">
        <v>0</v>
      </c>
      <c r="AL124" s="31">
        <f t="shared" si="3"/>
        <v>23</v>
      </c>
      <c r="AM124" s="35"/>
    </row>
    <row r="125" spans="1:39" ht="33">
      <c r="A125" s="19" t="s">
        <v>141</v>
      </c>
      <c r="B125" s="32">
        <v>8006</v>
      </c>
      <c r="C125" s="19" t="s">
        <v>29</v>
      </c>
      <c r="D125" s="33" t="s">
        <v>23</v>
      </c>
      <c r="E125" s="34" t="s">
        <v>150</v>
      </c>
      <c r="F125" s="29">
        <v>1</v>
      </c>
      <c r="G125" s="30">
        <v>2</v>
      </c>
      <c r="H125" s="30">
        <v>3</v>
      </c>
      <c r="I125" s="30">
        <v>1</v>
      </c>
      <c r="J125" s="30">
        <v>0</v>
      </c>
      <c r="K125" s="30">
        <v>1</v>
      </c>
      <c r="L125" s="30">
        <v>1</v>
      </c>
      <c r="M125" s="30">
        <v>0</v>
      </c>
      <c r="N125" s="30">
        <v>0</v>
      </c>
      <c r="O125" s="30">
        <v>0</v>
      </c>
      <c r="P125" s="31">
        <v>4</v>
      </c>
      <c r="Q125" s="29">
        <v>0</v>
      </c>
      <c r="R125" s="30">
        <v>0</v>
      </c>
      <c r="S125" s="30">
        <v>0</v>
      </c>
      <c r="T125" s="30">
        <v>1</v>
      </c>
      <c r="U125" s="30">
        <v>2</v>
      </c>
      <c r="V125" s="30">
        <v>3</v>
      </c>
      <c r="W125" s="30">
        <v>1</v>
      </c>
      <c r="X125" s="30">
        <v>1</v>
      </c>
      <c r="Y125" s="30">
        <v>1</v>
      </c>
      <c r="Z125" s="30">
        <v>0</v>
      </c>
      <c r="AA125" s="31">
        <v>3</v>
      </c>
      <c r="AB125" s="29">
        <v>0</v>
      </c>
      <c r="AC125" s="30">
        <v>0</v>
      </c>
      <c r="AD125" s="30">
        <v>0</v>
      </c>
      <c r="AE125" s="30">
        <v>0</v>
      </c>
      <c r="AF125" s="30">
        <v>0</v>
      </c>
      <c r="AG125" s="30">
        <f t="shared" si="2"/>
        <v>0</v>
      </c>
      <c r="AH125" s="30">
        <v>0</v>
      </c>
      <c r="AI125" s="30">
        <v>0</v>
      </c>
      <c r="AJ125" s="30">
        <v>0</v>
      </c>
      <c r="AK125" s="30">
        <v>0</v>
      </c>
      <c r="AL125" s="31">
        <f t="shared" si="3"/>
        <v>0</v>
      </c>
      <c r="AM125" s="35"/>
    </row>
    <row r="126" spans="1:39" ht="49.5">
      <c r="A126" s="19" t="s">
        <v>151</v>
      </c>
      <c r="B126" s="32">
        <v>7004</v>
      </c>
      <c r="C126" s="19" t="s">
        <v>18</v>
      </c>
      <c r="D126" s="33" t="s">
        <v>23</v>
      </c>
      <c r="E126" s="34" t="s">
        <v>152</v>
      </c>
      <c r="F126" s="29">
        <v>2</v>
      </c>
      <c r="G126" s="30">
        <v>9</v>
      </c>
      <c r="H126" s="30">
        <v>11</v>
      </c>
      <c r="I126" s="30">
        <v>5</v>
      </c>
      <c r="J126" s="30">
        <v>1</v>
      </c>
      <c r="K126" s="30">
        <v>6</v>
      </c>
      <c r="L126" s="30">
        <v>6</v>
      </c>
      <c r="M126" s="30">
        <v>0</v>
      </c>
      <c r="N126" s="30">
        <v>0</v>
      </c>
      <c r="O126" s="30">
        <v>0</v>
      </c>
      <c r="P126" s="31">
        <v>17</v>
      </c>
      <c r="Q126" s="29">
        <v>1</v>
      </c>
      <c r="R126" s="30">
        <v>6</v>
      </c>
      <c r="S126" s="30">
        <v>7</v>
      </c>
      <c r="T126" s="30">
        <v>2</v>
      </c>
      <c r="U126" s="30">
        <v>8</v>
      </c>
      <c r="V126" s="30">
        <v>10</v>
      </c>
      <c r="W126" s="30">
        <v>10</v>
      </c>
      <c r="X126" s="30">
        <v>0</v>
      </c>
      <c r="Y126" s="30">
        <v>0</v>
      </c>
      <c r="Z126" s="30">
        <v>0</v>
      </c>
      <c r="AA126" s="31">
        <v>17</v>
      </c>
      <c r="AB126" s="29">
        <v>3</v>
      </c>
      <c r="AC126" s="30">
        <v>3</v>
      </c>
      <c r="AD126" s="30">
        <v>6</v>
      </c>
      <c r="AE126" s="30">
        <v>6</v>
      </c>
      <c r="AF126" s="30">
        <v>2</v>
      </c>
      <c r="AG126" s="30">
        <f t="shared" si="2"/>
        <v>8</v>
      </c>
      <c r="AH126" s="30">
        <v>8</v>
      </c>
      <c r="AI126" s="30">
        <v>0</v>
      </c>
      <c r="AJ126" s="30">
        <v>0</v>
      </c>
      <c r="AK126" s="30">
        <v>0</v>
      </c>
      <c r="AL126" s="31">
        <f t="shared" si="3"/>
        <v>14</v>
      </c>
      <c r="AM126" s="35"/>
    </row>
    <row r="127" spans="1:39" ht="49.5">
      <c r="A127" s="25" t="s">
        <v>151</v>
      </c>
      <c r="B127" s="26">
        <v>7003</v>
      </c>
      <c r="C127" s="25" t="s">
        <v>18</v>
      </c>
      <c r="D127" s="27" t="s">
        <v>20</v>
      </c>
      <c r="E127" s="28" t="s">
        <v>153</v>
      </c>
      <c r="F127" s="29">
        <v>9</v>
      </c>
      <c r="G127" s="30">
        <v>10</v>
      </c>
      <c r="H127" s="30">
        <v>19</v>
      </c>
      <c r="I127" s="30">
        <v>2</v>
      </c>
      <c r="J127" s="30">
        <v>3</v>
      </c>
      <c r="K127" s="30">
        <v>5</v>
      </c>
      <c r="L127" s="30">
        <v>5</v>
      </c>
      <c r="M127" s="30">
        <v>0</v>
      </c>
      <c r="N127" s="30">
        <v>0</v>
      </c>
      <c r="O127" s="30">
        <v>0</v>
      </c>
      <c r="P127" s="31">
        <v>24</v>
      </c>
      <c r="Q127" s="29">
        <v>12</v>
      </c>
      <c r="R127" s="30">
        <v>10</v>
      </c>
      <c r="S127" s="30">
        <v>22</v>
      </c>
      <c r="T127" s="30">
        <v>18</v>
      </c>
      <c r="U127" s="30">
        <v>13</v>
      </c>
      <c r="V127" s="30">
        <v>31</v>
      </c>
      <c r="W127" s="30">
        <v>25</v>
      </c>
      <c r="X127" s="30">
        <v>6</v>
      </c>
      <c r="Y127" s="30">
        <v>0</v>
      </c>
      <c r="Z127" s="30">
        <v>0</v>
      </c>
      <c r="AA127" s="31">
        <v>53</v>
      </c>
      <c r="AB127" s="29">
        <v>13</v>
      </c>
      <c r="AC127" s="30">
        <v>7</v>
      </c>
      <c r="AD127" s="30">
        <v>20</v>
      </c>
      <c r="AE127" s="30">
        <v>20</v>
      </c>
      <c r="AF127" s="30">
        <v>12</v>
      </c>
      <c r="AG127" s="30">
        <f t="shared" si="2"/>
        <v>32</v>
      </c>
      <c r="AH127" s="30">
        <v>11</v>
      </c>
      <c r="AI127" s="30">
        <v>14</v>
      </c>
      <c r="AJ127" s="30">
        <v>4</v>
      </c>
      <c r="AK127" s="30">
        <v>3</v>
      </c>
      <c r="AL127" s="31">
        <f t="shared" si="3"/>
        <v>52</v>
      </c>
      <c r="AM127" s="35"/>
    </row>
    <row r="128" spans="1:39" ht="49.5">
      <c r="A128" s="19" t="s">
        <v>151</v>
      </c>
      <c r="B128" s="32">
        <v>1003</v>
      </c>
      <c r="C128" s="19" t="s">
        <v>22</v>
      </c>
      <c r="D128" s="33" t="s">
        <v>23</v>
      </c>
      <c r="E128" s="34" t="s">
        <v>154</v>
      </c>
      <c r="F128" s="29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1">
        <v>0</v>
      </c>
      <c r="Q128" s="29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1">
        <v>0</v>
      </c>
      <c r="AB128" s="29">
        <v>0</v>
      </c>
      <c r="AC128" s="30">
        <v>0</v>
      </c>
      <c r="AD128" s="30">
        <v>0</v>
      </c>
      <c r="AE128" s="30">
        <v>0</v>
      </c>
      <c r="AF128" s="30">
        <v>0</v>
      </c>
      <c r="AG128" s="30">
        <f t="shared" si="2"/>
        <v>0</v>
      </c>
      <c r="AH128" s="30">
        <v>0</v>
      </c>
      <c r="AI128" s="30">
        <v>0</v>
      </c>
      <c r="AJ128" s="30">
        <v>0</v>
      </c>
      <c r="AK128" s="30">
        <v>0</v>
      </c>
      <c r="AL128" s="31">
        <f t="shared" si="3"/>
        <v>0</v>
      </c>
      <c r="AM128" s="35"/>
    </row>
    <row r="129" spans="1:39" ht="49.5">
      <c r="A129" s="19" t="s">
        <v>151</v>
      </c>
      <c r="B129" s="32">
        <v>1007</v>
      </c>
      <c r="C129" s="19" t="s">
        <v>22</v>
      </c>
      <c r="D129" s="33" t="s">
        <v>23</v>
      </c>
      <c r="E129" s="34" t="s">
        <v>155</v>
      </c>
      <c r="F129" s="29">
        <v>0</v>
      </c>
      <c r="G129" s="30">
        <v>0</v>
      </c>
      <c r="H129" s="30">
        <v>0</v>
      </c>
      <c r="I129" s="30">
        <v>1</v>
      </c>
      <c r="J129" s="30">
        <v>4</v>
      </c>
      <c r="K129" s="30">
        <v>5</v>
      </c>
      <c r="L129" s="30">
        <v>0</v>
      </c>
      <c r="M129" s="30">
        <v>1</v>
      </c>
      <c r="N129" s="30">
        <v>2</v>
      </c>
      <c r="O129" s="30">
        <v>2</v>
      </c>
      <c r="P129" s="31">
        <v>5</v>
      </c>
      <c r="Q129" s="29">
        <v>0</v>
      </c>
      <c r="R129" s="30">
        <v>0</v>
      </c>
      <c r="S129" s="30">
        <v>0</v>
      </c>
      <c r="T129" s="30">
        <v>2</v>
      </c>
      <c r="U129" s="30">
        <v>5</v>
      </c>
      <c r="V129" s="30">
        <v>7</v>
      </c>
      <c r="W129" s="30">
        <v>1</v>
      </c>
      <c r="X129" s="30">
        <v>2</v>
      </c>
      <c r="Y129" s="30">
        <v>1</v>
      </c>
      <c r="Z129" s="30">
        <v>3</v>
      </c>
      <c r="AA129" s="31">
        <v>7</v>
      </c>
      <c r="AB129" s="29">
        <v>0</v>
      </c>
      <c r="AC129" s="30">
        <v>0</v>
      </c>
      <c r="AD129" s="30">
        <v>0</v>
      </c>
      <c r="AE129" s="30">
        <v>0</v>
      </c>
      <c r="AF129" s="30">
        <v>1</v>
      </c>
      <c r="AG129" s="30">
        <f t="shared" si="2"/>
        <v>1</v>
      </c>
      <c r="AH129" s="30">
        <v>0</v>
      </c>
      <c r="AI129" s="30">
        <v>0</v>
      </c>
      <c r="AJ129" s="30">
        <v>0</v>
      </c>
      <c r="AK129" s="30">
        <v>1</v>
      </c>
      <c r="AL129" s="31">
        <f t="shared" si="3"/>
        <v>1</v>
      </c>
      <c r="AM129" s="35"/>
    </row>
    <row r="130" spans="1:39" ht="49.5">
      <c r="A130" s="19" t="s">
        <v>151</v>
      </c>
      <c r="B130" s="32">
        <v>1006</v>
      </c>
      <c r="C130" s="19" t="s">
        <v>22</v>
      </c>
      <c r="D130" s="33" t="s">
        <v>23</v>
      </c>
      <c r="E130" s="34" t="s">
        <v>156</v>
      </c>
      <c r="F130" s="29">
        <v>0</v>
      </c>
      <c r="G130" s="30">
        <v>0</v>
      </c>
      <c r="H130" s="30">
        <v>0</v>
      </c>
      <c r="I130" s="30">
        <v>3</v>
      </c>
      <c r="J130" s="30">
        <v>11</v>
      </c>
      <c r="K130" s="30">
        <v>14</v>
      </c>
      <c r="L130" s="30">
        <v>4</v>
      </c>
      <c r="M130" s="30">
        <v>7</v>
      </c>
      <c r="N130" s="30">
        <v>2</v>
      </c>
      <c r="O130" s="30">
        <v>1</v>
      </c>
      <c r="P130" s="31">
        <v>14</v>
      </c>
      <c r="Q130" s="29">
        <v>0</v>
      </c>
      <c r="R130" s="30">
        <v>0</v>
      </c>
      <c r="S130" s="30">
        <v>0</v>
      </c>
      <c r="T130" s="30">
        <v>3</v>
      </c>
      <c r="U130" s="30">
        <v>6</v>
      </c>
      <c r="V130" s="30">
        <v>9</v>
      </c>
      <c r="W130" s="30">
        <v>0</v>
      </c>
      <c r="X130" s="30">
        <v>2</v>
      </c>
      <c r="Y130" s="30">
        <v>4</v>
      </c>
      <c r="Z130" s="30">
        <v>3</v>
      </c>
      <c r="AA130" s="31">
        <v>9</v>
      </c>
      <c r="AB130" s="29">
        <v>0</v>
      </c>
      <c r="AC130" s="30">
        <v>0</v>
      </c>
      <c r="AD130" s="30">
        <v>0</v>
      </c>
      <c r="AE130" s="30">
        <v>1</v>
      </c>
      <c r="AF130" s="30">
        <v>2</v>
      </c>
      <c r="AG130" s="30">
        <f t="shared" si="2"/>
        <v>3</v>
      </c>
      <c r="AH130" s="30">
        <v>0</v>
      </c>
      <c r="AI130" s="30">
        <v>0</v>
      </c>
      <c r="AJ130" s="30">
        <v>0</v>
      </c>
      <c r="AK130" s="30">
        <v>3</v>
      </c>
      <c r="AL130" s="31">
        <f t="shared" si="3"/>
        <v>3</v>
      </c>
      <c r="AM130" s="35"/>
    </row>
    <row r="131" spans="1:39" ht="49.5">
      <c r="A131" s="19" t="s">
        <v>151</v>
      </c>
      <c r="B131" s="32">
        <v>8582</v>
      </c>
      <c r="C131" s="19" t="s">
        <v>29</v>
      </c>
      <c r="D131" s="33" t="s">
        <v>23</v>
      </c>
      <c r="E131" s="34" t="s">
        <v>157</v>
      </c>
      <c r="F131" s="29">
        <v>5</v>
      </c>
      <c r="G131" s="30">
        <v>2</v>
      </c>
      <c r="H131" s="30">
        <v>7</v>
      </c>
      <c r="I131" s="30">
        <v>1</v>
      </c>
      <c r="J131" s="30">
        <v>2</v>
      </c>
      <c r="K131" s="30">
        <v>3</v>
      </c>
      <c r="L131" s="30">
        <v>3</v>
      </c>
      <c r="M131" s="30">
        <v>0</v>
      </c>
      <c r="N131" s="30">
        <v>0</v>
      </c>
      <c r="O131" s="30">
        <v>0</v>
      </c>
      <c r="P131" s="31">
        <v>10</v>
      </c>
      <c r="Q131" s="29">
        <v>0</v>
      </c>
      <c r="R131" s="30">
        <v>0</v>
      </c>
      <c r="S131" s="30">
        <v>0</v>
      </c>
      <c r="T131" s="30">
        <v>4</v>
      </c>
      <c r="U131" s="30">
        <v>0</v>
      </c>
      <c r="V131" s="30">
        <v>4</v>
      </c>
      <c r="W131" s="30">
        <v>1</v>
      </c>
      <c r="X131" s="30">
        <v>3</v>
      </c>
      <c r="Y131" s="30">
        <v>0</v>
      </c>
      <c r="Z131" s="30">
        <v>0</v>
      </c>
      <c r="AA131" s="31">
        <v>4</v>
      </c>
      <c r="AB131" s="29">
        <v>0</v>
      </c>
      <c r="AC131" s="30">
        <v>0</v>
      </c>
      <c r="AD131" s="30">
        <v>0</v>
      </c>
      <c r="AE131" s="30">
        <v>0</v>
      </c>
      <c r="AF131" s="30">
        <v>0</v>
      </c>
      <c r="AG131" s="30">
        <f t="shared" si="2"/>
        <v>0</v>
      </c>
      <c r="AH131" s="30">
        <v>0</v>
      </c>
      <c r="AI131" s="30">
        <v>0</v>
      </c>
      <c r="AJ131" s="30">
        <v>0</v>
      </c>
      <c r="AK131" s="30">
        <v>0</v>
      </c>
      <c r="AL131" s="31">
        <f t="shared" si="3"/>
        <v>0</v>
      </c>
      <c r="AM131" s="35"/>
    </row>
    <row r="132" spans="1:39" ht="49.5">
      <c r="A132" s="25" t="s">
        <v>151</v>
      </c>
      <c r="B132" s="26">
        <v>8585</v>
      </c>
      <c r="C132" s="25" t="s">
        <v>29</v>
      </c>
      <c r="D132" s="27" t="s">
        <v>20</v>
      </c>
      <c r="E132" s="28" t="s">
        <v>158</v>
      </c>
      <c r="F132" s="29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1">
        <v>0</v>
      </c>
      <c r="Q132" s="29">
        <v>1</v>
      </c>
      <c r="R132" s="30">
        <v>0</v>
      </c>
      <c r="S132" s="30">
        <v>1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1">
        <v>1</v>
      </c>
      <c r="AB132" s="29">
        <v>2</v>
      </c>
      <c r="AC132" s="30">
        <v>1</v>
      </c>
      <c r="AD132" s="30">
        <v>3</v>
      </c>
      <c r="AE132" s="30">
        <v>1</v>
      </c>
      <c r="AF132" s="30">
        <v>0</v>
      </c>
      <c r="AG132" s="30">
        <f t="shared" si="2"/>
        <v>1</v>
      </c>
      <c r="AH132" s="30">
        <v>1</v>
      </c>
      <c r="AI132" s="30">
        <v>0</v>
      </c>
      <c r="AJ132" s="30">
        <v>0</v>
      </c>
      <c r="AK132" s="30">
        <v>0</v>
      </c>
      <c r="AL132" s="31">
        <f t="shared" si="3"/>
        <v>4</v>
      </c>
      <c r="AM132" s="35"/>
    </row>
    <row r="133" spans="1:39" ht="49.5">
      <c r="A133" s="19" t="s">
        <v>151</v>
      </c>
      <c r="B133" s="32">
        <v>8001</v>
      </c>
      <c r="C133" s="19" t="s">
        <v>29</v>
      </c>
      <c r="D133" s="33" t="s">
        <v>23</v>
      </c>
      <c r="E133" s="34" t="s">
        <v>159</v>
      </c>
      <c r="F133" s="29">
        <v>0</v>
      </c>
      <c r="G133" s="30">
        <v>1</v>
      </c>
      <c r="H133" s="30">
        <v>1</v>
      </c>
      <c r="I133" s="30">
        <v>0</v>
      </c>
      <c r="J133" s="30">
        <v>2</v>
      </c>
      <c r="K133" s="30">
        <v>2</v>
      </c>
      <c r="L133" s="30">
        <v>1</v>
      </c>
      <c r="M133" s="30">
        <v>1</v>
      </c>
      <c r="N133" s="30">
        <v>0</v>
      </c>
      <c r="O133" s="30">
        <v>0</v>
      </c>
      <c r="P133" s="31">
        <v>3</v>
      </c>
      <c r="Q133" s="29">
        <v>0</v>
      </c>
      <c r="R133" s="30">
        <v>0</v>
      </c>
      <c r="S133" s="30">
        <v>0</v>
      </c>
      <c r="T133" s="30">
        <v>0</v>
      </c>
      <c r="U133" s="30">
        <v>4</v>
      </c>
      <c r="V133" s="30">
        <v>4</v>
      </c>
      <c r="W133" s="30">
        <v>4</v>
      </c>
      <c r="X133" s="30">
        <v>0</v>
      </c>
      <c r="Y133" s="30">
        <v>0</v>
      </c>
      <c r="Z133" s="30">
        <v>0</v>
      </c>
      <c r="AA133" s="31">
        <v>4</v>
      </c>
      <c r="AB133" s="29">
        <v>0</v>
      </c>
      <c r="AC133" s="30">
        <v>0</v>
      </c>
      <c r="AD133" s="30">
        <v>0</v>
      </c>
      <c r="AE133" s="30">
        <v>1</v>
      </c>
      <c r="AF133" s="30">
        <v>2</v>
      </c>
      <c r="AG133" s="30">
        <f t="shared" si="2"/>
        <v>3</v>
      </c>
      <c r="AH133" s="30">
        <v>0</v>
      </c>
      <c r="AI133" s="30">
        <v>2</v>
      </c>
      <c r="AJ133" s="30">
        <v>1</v>
      </c>
      <c r="AK133" s="30">
        <v>0</v>
      </c>
      <c r="AL133" s="31">
        <f t="shared" si="3"/>
        <v>3</v>
      </c>
      <c r="AM133" s="35"/>
    </row>
    <row r="134" spans="1:39" ht="49.5">
      <c r="A134" s="25" t="s">
        <v>151</v>
      </c>
      <c r="B134" s="26">
        <v>8002</v>
      </c>
      <c r="C134" s="25" t="s">
        <v>29</v>
      </c>
      <c r="D134" s="27" t="s">
        <v>20</v>
      </c>
      <c r="E134" s="28" t="s">
        <v>160</v>
      </c>
      <c r="F134" s="29">
        <v>2</v>
      </c>
      <c r="G134" s="30">
        <v>9</v>
      </c>
      <c r="H134" s="30">
        <v>11</v>
      </c>
      <c r="I134" s="30">
        <v>1</v>
      </c>
      <c r="J134" s="30">
        <v>1</v>
      </c>
      <c r="K134" s="30">
        <v>2</v>
      </c>
      <c r="L134" s="30">
        <v>2</v>
      </c>
      <c r="M134" s="30">
        <v>0</v>
      </c>
      <c r="N134" s="30">
        <v>0</v>
      </c>
      <c r="O134" s="30">
        <v>0</v>
      </c>
      <c r="P134" s="31">
        <v>13</v>
      </c>
      <c r="Q134" s="29">
        <v>3</v>
      </c>
      <c r="R134" s="30">
        <v>11</v>
      </c>
      <c r="S134" s="30">
        <v>14</v>
      </c>
      <c r="T134" s="30">
        <v>0</v>
      </c>
      <c r="U134" s="30">
        <v>2</v>
      </c>
      <c r="V134" s="30">
        <v>2</v>
      </c>
      <c r="W134" s="30">
        <v>1</v>
      </c>
      <c r="X134" s="30">
        <v>1</v>
      </c>
      <c r="Y134" s="30">
        <v>0</v>
      </c>
      <c r="Z134" s="30">
        <v>0</v>
      </c>
      <c r="AA134" s="31">
        <v>16</v>
      </c>
      <c r="AB134" s="29">
        <v>2</v>
      </c>
      <c r="AC134" s="30">
        <v>4</v>
      </c>
      <c r="AD134" s="30">
        <v>6</v>
      </c>
      <c r="AE134" s="30">
        <v>2</v>
      </c>
      <c r="AF134" s="30">
        <v>2</v>
      </c>
      <c r="AG134" s="30">
        <f aca="true" t="shared" si="4" ref="AG134:AG197">SUM(AE134:AF134)</f>
        <v>4</v>
      </c>
      <c r="AH134" s="30">
        <v>2</v>
      </c>
      <c r="AI134" s="30">
        <v>2</v>
      </c>
      <c r="AJ134" s="30">
        <v>0</v>
      </c>
      <c r="AK134" s="30">
        <v>0</v>
      </c>
      <c r="AL134" s="31">
        <f aca="true" t="shared" si="5" ref="AL134:AL197">SUM(AD134,AG134)</f>
        <v>10</v>
      </c>
      <c r="AM134" s="35"/>
    </row>
    <row r="135" spans="1:39" ht="49.5">
      <c r="A135" s="25" t="s">
        <v>151</v>
      </c>
      <c r="B135" s="26">
        <v>8004</v>
      </c>
      <c r="C135" s="25" t="s">
        <v>29</v>
      </c>
      <c r="D135" s="27" t="s">
        <v>20</v>
      </c>
      <c r="E135" s="28" t="s">
        <v>153</v>
      </c>
      <c r="F135" s="29">
        <v>5</v>
      </c>
      <c r="G135" s="30">
        <v>4</v>
      </c>
      <c r="H135" s="30">
        <v>9</v>
      </c>
      <c r="I135" s="30">
        <v>1</v>
      </c>
      <c r="J135" s="30">
        <v>2</v>
      </c>
      <c r="K135" s="30">
        <v>3</v>
      </c>
      <c r="L135" s="30">
        <v>1</v>
      </c>
      <c r="M135" s="30">
        <v>2</v>
      </c>
      <c r="N135" s="30">
        <v>0</v>
      </c>
      <c r="O135" s="30">
        <v>0</v>
      </c>
      <c r="P135" s="31">
        <v>12</v>
      </c>
      <c r="Q135" s="29">
        <v>13</v>
      </c>
      <c r="R135" s="30">
        <v>7</v>
      </c>
      <c r="S135" s="30">
        <v>20</v>
      </c>
      <c r="T135" s="30">
        <v>0</v>
      </c>
      <c r="U135" s="30">
        <v>4</v>
      </c>
      <c r="V135" s="30">
        <v>4</v>
      </c>
      <c r="W135" s="30">
        <v>4</v>
      </c>
      <c r="X135" s="30">
        <v>0</v>
      </c>
      <c r="Y135" s="30">
        <v>0</v>
      </c>
      <c r="Z135" s="30">
        <v>0</v>
      </c>
      <c r="AA135" s="31">
        <v>24</v>
      </c>
      <c r="AB135" s="29">
        <v>11</v>
      </c>
      <c r="AC135" s="30">
        <v>10</v>
      </c>
      <c r="AD135" s="30">
        <v>21</v>
      </c>
      <c r="AE135" s="30">
        <v>2</v>
      </c>
      <c r="AF135" s="30">
        <v>3</v>
      </c>
      <c r="AG135" s="30">
        <f t="shared" si="4"/>
        <v>5</v>
      </c>
      <c r="AH135" s="30">
        <v>4</v>
      </c>
      <c r="AI135" s="30">
        <v>0</v>
      </c>
      <c r="AJ135" s="30">
        <v>1</v>
      </c>
      <c r="AK135" s="30">
        <v>0</v>
      </c>
      <c r="AL135" s="31">
        <f t="shared" si="5"/>
        <v>26</v>
      </c>
      <c r="AM135" s="35"/>
    </row>
    <row r="136" spans="1:39" ht="49.5">
      <c r="A136" s="19" t="s">
        <v>151</v>
      </c>
      <c r="B136" s="32">
        <v>5010</v>
      </c>
      <c r="C136" s="19" t="s">
        <v>42</v>
      </c>
      <c r="D136" s="33" t="s">
        <v>23</v>
      </c>
      <c r="E136" s="34" t="s">
        <v>161</v>
      </c>
      <c r="F136" s="29">
        <v>0</v>
      </c>
      <c r="G136" s="30">
        <v>0</v>
      </c>
      <c r="H136" s="30">
        <v>0</v>
      </c>
      <c r="I136" s="30">
        <v>0</v>
      </c>
      <c r="J136" s="30">
        <v>2</v>
      </c>
      <c r="K136" s="30">
        <v>2</v>
      </c>
      <c r="L136" s="30">
        <v>0</v>
      </c>
      <c r="M136" s="30">
        <v>1</v>
      </c>
      <c r="N136" s="30">
        <v>0</v>
      </c>
      <c r="O136" s="30">
        <v>1</v>
      </c>
      <c r="P136" s="31">
        <v>2</v>
      </c>
      <c r="Q136" s="29">
        <v>0</v>
      </c>
      <c r="R136" s="30">
        <v>0</v>
      </c>
      <c r="S136" s="30">
        <v>0</v>
      </c>
      <c r="T136" s="30">
        <v>0</v>
      </c>
      <c r="U136" s="30">
        <v>1</v>
      </c>
      <c r="V136" s="30">
        <v>1</v>
      </c>
      <c r="W136" s="30">
        <v>0</v>
      </c>
      <c r="X136" s="30">
        <v>0</v>
      </c>
      <c r="Y136" s="30">
        <v>1</v>
      </c>
      <c r="Z136" s="30">
        <v>0</v>
      </c>
      <c r="AA136" s="31">
        <v>1</v>
      </c>
      <c r="AB136" s="29">
        <v>0</v>
      </c>
      <c r="AC136" s="30">
        <v>0</v>
      </c>
      <c r="AD136" s="30">
        <v>0</v>
      </c>
      <c r="AE136" s="30">
        <v>0</v>
      </c>
      <c r="AF136" s="30">
        <v>0</v>
      </c>
      <c r="AG136" s="30">
        <f t="shared" si="4"/>
        <v>0</v>
      </c>
      <c r="AH136" s="30">
        <v>0</v>
      </c>
      <c r="AI136" s="30">
        <v>0</v>
      </c>
      <c r="AJ136" s="30">
        <v>0</v>
      </c>
      <c r="AK136" s="30">
        <v>0</v>
      </c>
      <c r="AL136" s="31">
        <f t="shared" si="5"/>
        <v>0</v>
      </c>
      <c r="AM136" s="35"/>
    </row>
    <row r="137" spans="1:39" ht="33">
      <c r="A137" s="25" t="s">
        <v>162</v>
      </c>
      <c r="B137" s="26">
        <v>7312</v>
      </c>
      <c r="C137" s="25" t="s">
        <v>18</v>
      </c>
      <c r="D137" s="27" t="s">
        <v>20</v>
      </c>
      <c r="E137" s="28" t="s">
        <v>163</v>
      </c>
      <c r="F137" s="29">
        <v>15</v>
      </c>
      <c r="G137" s="30">
        <v>3</v>
      </c>
      <c r="H137" s="30">
        <v>18</v>
      </c>
      <c r="I137" s="30">
        <v>38</v>
      </c>
      <c r="J137" s="30">
        <v>4</v>
      </c>
      <c r="K137" s="30">
        <v>42</v>
      </c>
      <c r="L137" s="30">
        <v>15</v>
      </c>
      <c r="M137" s="30">
        <v>16</v>
      </c>
      <c r="N137" s="30">
        <v>10</v>
      </c>
      <c r="O137" s="30">
        <v>1</v>
      </c>
      <c r="P137" s="31">
        <v>60</v>
      </c>
      <c r="Q137" s="29">
        <v>4</v>
      </c>
      <c r="R137" s="30">
        <v>2</v>
      </c>
      <c r="S137" s="30">
        <v>6</v>
      </c>
      <c r="T137" s="30">
        <v>47</v>
      </c>
      <c r="U137" s="30">
        <v>14</v>
      </c>
      <c r="V137" s="30">
        <v>61</v>
      </c>
      <c r="W137" s="30">
        <v>22</v>
      </c>
      <c r="X137" s="30">
        <v>19</v>
      </c>
      <c r="Y137" s="30">
        <v>14</v>
      </c>
      <c r="Z137" s="30">
        <v>6</v>
      </c>
      <c r="AA137" s="31">
        <v>67</v>
      </c>
      <c r="AB137" s="29">
        <v>11</v>
      </c>
      <c r="AC137" s="30">
        <v>7</v>
      </c>
      <c r="AD137" s="30">
        <v>18</v>
      </c>
      <c r="AE137" s="30">
        <v>51</v>
      </c>
      <c r="AF137" s="30">
        <v>13</v>
      </c>
      <c r="AG137" s="30">
        <f t="shared" si="4"/>
        <v>64</v>
      </c>
      <c r="AH137" s="30">
        <v>17</v>
      </c>
      <c r="AI137" s="30">
        <v>22</v>
      </c>
      <c r="AJ137" s="30">
        <v>9</v>
      </c>
      <c r="AK137" s="30">
        <v>16</v>
      </c>
      <c r="AL137" s="31">
        <f t="shared" si="5"/>
        <v>82</v>
      </c>
      <c r="AM137" s="35"/>
    </row>
    <row r="138" spans="1:39" ht="33">
      <c r="A138" s="19" t="s">
        <v>162</v>
      </c>
      <c r="B138" s="32">
        <v>8392</v>
      </c>
      <c r="C138" s="19" t="s">
        <v>18</v>
      </c>
      <c r="D138" s="33" t="s">
        <v>23</v>
      </c>
      <c r="E138" s="34" t="s">
        <v>164</v>
      </c>
      <c r="F138" s="29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1">
        <v>0</v>
      </c>
      <c r="Q138" s="29">
        <v>1</v>
      </c>
      <c r="R138" s="30">
        <v>0</v>
      </c>
      <c r="S138" s="30">
        <v>1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1">
        <v>1</v>
      </c>
      <c r="AB138" s="29">
        <v>3</v>
      </c>
      <c r="AC138" s="30">
        <v>1</v>
      </c>
      <c r="AD138" s="30">
        <v>4</v>
      </c>
      <c r="AE138" s="30">
        <v>4</v>
      </c>
      <c r="AF138" s="30">
        <v>1</v>
      </c>
      <c r="AG138" s="30">
        <f t="shared" si="4"/>
        <v>5</v>
      </c>
      <c r="AH138" s="30">
        <v>4</v>
      </c>
      <c r="AI138" s="30">
        <v>0</v>
      </c>
      <c r="AJ138" s="30">
        <v>0</v>
      </c>
      <c r="AK138" s="30">
        <v>1</v>
      </c>
      <c r="AL138" s="31">
        <f t="shared" si="5"/>
        <v>9</v>
      </c>
      <c r="AM138" s="35"/>
    </row>
    <row r="139" spans="1:39" ht="33">
      <c r="A139" s="19" t="s">
        <v>162</v>
      </c>
      <c r="B139" s="32">
        <v>7372</v>
      </c>
      <c r="C139" s="19" t="s">
        <v>18</v>
      </c>
      <c r="D139" s="33" t="s">
        <v>23</v>
      </c>
      <c r="E139" s="34" t="s">
        <v>165</v>
      </c>
      <c r="F139" s="29">
        <v>2</v>
      </c>
      <c r="G139" s="30">
        <v>0</v>
      </c>
      <c r="H139" s="30">
        <v>2</v>
      </c>
      <c r="I139" s="30">
        <v>5</v>
      </c>
      <c r="J139" s="30">
        <v>2</v>
      </c>
      <c r="K139" s="30">
        <v>7</v>
      </c>
      <c r="L139" s="30">
        <v>3</v>
      </c>
      <c r="M139" s="30">
        <v>2</v>
      </c>
      <c r="N139" s="30">
        <v>2</v>
      </c>
      <c r="O139" s="30">
        <v>0</v>
      </c>
      <c r="P139" s="31">
        <v>9</v>
      </c>
      <c r="Q139" s="29">
        <v>0</v>
      </c>
      <c r="R139" s="30">
        <v>0</v>
      </c>
      <c r="S139" s="30">
        <v>0</v>
      </c>
      <c r="T139" s="30">
        <v>6</v>
      </c>
      <c r="U139" s="30">
        <v>0</v>
      </c>
      <c r="V139" s="30">
        <v>6</v>
      </c>
      <c r="W139" s="30">
        <v>2</v>
      </c>
      <c r="X139" s="30">
        <v>3</v>
      </c>
      <c r="Y139" s="30">
        <v>1</v>
      </c>
      <c r="Z139" s="30">
        <v>0</v>
      </c>
      <c r="AA139" s="31">
        <v>6</v>
      </c>
      <c r="AB139" s="29">
        <v>0</v>
      </c>
      <c r="AC139" s="30">
        <v>0</v>
      </c>
      <c r="AD139" s="30">
        <v>0</v>
      </c>
      <c r="AE139" s="30">
        <v>9</v>
      </c>
      <c r="AF139" s="30">
        <v>5</v>
      </c>
      <c r="AG139" s="30">
        <f t="shared" si="4"/>
        <v>14</v>
      </c>
      <c r="AH139" s="30">
        <v>1</v>
      </c>
      <c r="AI139" s="30">
        <v>3</v>
      </c>
      <c r="AJ139" s="30">
        <v>5</v>
      </c>
      <c r="AK139" s="30">
        <v>5</v>
      </c>
      <c r="AL139" s="31">
        <f t="shared" si="5"/>
        <v>14</v>
      </c>
      <c r="AM139" s="35"/>
    </row>
    <row r="140" spans="1:39" ht="33">
      <c r="A140" s="19" t="s">
        <v>162</v>
      </c>
      <c r="B140" s="32">
        <v>1023</v>
      </c>
      <c r="C140" s="19" t="s">
        <v>22</v>
      </c>
      <c r="D140" s="33" t="s">
        <v>23</v>
      </c>
      <c r="E140" s="34" t="s">
        <v>166</v>
      </c>
      <c r="F140" s="29">
        <v>0</v>
      </c>
      <c r="G140" s="30">
        <v>0</v>
      </c>
      <c r="H140" s="30">
        <v>0</v>
      </c>
      <c r="I140" s="30">
        <v>16</v>
      </c>
      <c r="J140" s="30">
        <v>2</v>
      </c>
      <c r="K140" s="30">
        <v>18</v>
      </c>
      <c r="L140" s="30">
        <v>0</v>
      </c>
      <c r="M140" s="30">
        <v>2</v>
      </c>
      <c r="N140" s="30">
        <v>2</v>
      </c>
      <c r="O140" s="30">
        <v>14</v>
      </c>
      <c r="P140" s="31">
        <v>18</v>
      </c>
      <c r="Q140" s="29">
        <v>0</v>
      </c>
      <c r="R140" s="30">
        <v>0</v>
      </c>
      <c r="S140" s="30">
        <v>0</v>
      </c>
      <c r="T140" s="30">
        <v>11</v>
      </c>
      <c r="U140" s="30">
        <v>2</v>
      </c>
      <c r="V140" s="30">
        <v>13</v>
      </c>
      <c r="W140" s="30">
        <v>0</v>
      </c>
      <c r="X140" s="30">
        <v>0</v>
      </c>
      <c r="Y140" s="30">
        <v>0</v>
      </c>
      <c r="Z140" s="30">
        <v>13</v>
      </c>
      <c r="AA140" s="31">
        <v>13</v>
      </c>
      <c r="AB140" s="29">
        <v>0</v>
      </c>
      <c r="AC140" s="30">
        <v>0</v>
      </c>
      <c r="AD140" s="30">
        <v>0</v>
      </c>
      <c r="AE140" s="30">
        <v>10</v>
      </c>
      <c r="AF140" s="30">
        <v>2</v>
      </c>
      <c r="AG140" s="30">
        <f t="shared" si="4"/>
        <v>12</v>
      </c>
      <c r="AH140" s="30">
        <v>0</v>
      </c>
      <c r="AI140" s="30">
        <v>0</v>
      </c>
      <c r="AJ140" s="30">
        <v>0</v>
      </c>
      <c r="AK140" s="30">
        <v>12</v>
      </c>
      <c r="AL140" s="31">
        <f t="shared" si="5"/>
        <v>12</v>
      </c>
      <c r="AM140" s="35"/>
    </row>
    <row r="141" spans="1:39" ht="33">
      <c r="A141" s="19" t="s">
        <v>162</v>
      </c>
      <c r="B141" s="32">
        <v>1087</v>
      </c>
      <c r="C141" s="19" t="s">
        <v>22</v>
      </c>
      <c r="D141" s="33" t="s">
        <v>23</v>
      </c>
      <c r="E141" s="34" t="s">
        <v>167</v>
      </c>
      <c r="F141" s="29">
        <v>0</v>
      </c>
      <c r="G141" s="30">
        <v>0</v>
      </c>
      <c r="H141" s="30">
        <v>0</v>
      </c>
      <c r="I141" s="30">
        <v>3</v>
      </c>
      <c r="J141" s="30">
        <v>1</v>
      </c>
      <c r="K141" s="30">
        <v>4</v>
      </c>
      <c r="L141" s="30">
        <v>0</v>
      </c>
      <c r="M141" s="30">
        <v>1</v>
      </c>
      <c r="N141" s="30">
        <v>1</v>
      </c>
      <c r="O141" s="30">
        <v>2</v>
      </c>
      <c r="P141" s="31">
        <v>4</v>
      </c>
      <c r="Q141" s="29">
        <v>0</v>
      </c>
      <c r="R141" s="30">
        <v>0</v>
      </c>
      <c r="S141" s="30">
        <v>0</v>
      </c>
      <c r="T141" s="30">
        <v>5</v>
      </c>
      <c r="U141" s="30">
        <v>1</v>
      </c>
      <c r="V141" s="30">
        <v>6</v>
      </c>
      <c r="W141" s="30">
        <v>0</v>
      </c>
      <c r="X141" s="30">
        <v>0</v>
      </c>
      <c r="Y141" s="30">
        <v>0</v>
      </c>
      <c r="Z141" s="30">
        <v>6</v>
      </c>
      <c r="AA141" s="31">
        <v>6</v>
      </c>
      <c r="AB141" s="29">
        <v>0</v>
      </c>
      <c r="AC141" s="30">
        <v>0</v>
      </c>
      <c r="AD141" s="30">
        <v>0</v>
      </c>
      <c r="AE141" s="30">
        <v>1</v>
      </c>
      <c r="AF141" s="30">
        <v>1</v>
      </c>
      <c r="AG141" s="30">
        <f t="shared" si="4"/>
        <v>2</v>
      </c>
      <c r="AH141" s="30">
        <v>0</v>
      </c>
      <c r="AI141" s="30">
        <v>0</v>
      </c>
      <c r="AJ141" s="30">
        <v>0</v>
      </c>
      <c r="AK141" s="30">
        <v>2</v>
      </c>
      <c r="AL141" s="31">
        <f t="shared" si="5"/>
        <v>2</v>
      </c>
      <c r="AM141" s="35"/>
    </row>
    <row r="142" spans="1:39" ht="33">
      <c r="A142" s="25" t="s">
        <v>162</v>
      </c>
      <c r="B142" s="26">
        <v>8312</v>
      </c>
      <c r="C142" s="25" t="s">
        <v>29</v>
      </c>
      <c r="D142" s="27" t="s">
        <v>20</v>
      </c>
      <c r="E142" s="28" t="s">
        <v>168</v>
      </c>
      <c r="F142" s="29">
        <v>4</v>
      </c>
      <c r="G142" s="30">
        <v>6</v>
      </c>
      <c r="H142" s="30">
        <v>10</v>
      </c>
      <c r="I142" s="30">
        <v>12</v>
      </c>
      <c r="J142" s="30">
        <v>5</v>
      </c>
      <c r="K142" s="30">
        <v>17</v>
      </c>
      <c r="L142" s="30">
        <v>11</v>
      </c>
      <c r="M142" s="30">
        <v>5</v>
      </c>
      <c r="N142" s="30">
        <v>1</v>
      </c>
      <c r="O142" s="30">
        <v>0</v>
      </c>
      <c r="P142" s="31">
        <v>27</v>
      </c>
      <c r="Q142" s="29">
        <v>10</v>
      </c>
      <c r="R142" s="30">
        <v>2</v>
      </c>
      <c r="S142" s="30">
        <v>12</v>
      </c>
      <c r="T142" s="30">
        <v>10</v>
      </c>
      <c r="U142" s="30">
        <v>4</v>
      </c>
      <c r="V142" s="30">
        <v>14</v>
      </c>
      <c r="W142" s="30">
        <v>10</v>
      </c>
      <c r="X142" s="30">
        <v>2</v>
      </c>
      <c r="Y142" s="30">
        <v>1</v>
      </c>
      <c r="Z142" s="30">
        <v>1</v>
      </c>
      <c r="AA142" s="31">
        <v>26</v>
      </c>
      <c r="AB142" s="29">
        <v>4</v>
      </c>
      <c r="AC142" s="30">
        <v>1</v>
      </c>
      <c r="AD142" s="30">
        <v>5</v>
      </c>
      <c r="AE142" s="30">
        <v>5</v>
      </c>
      <c r="AF142" s="30">
        <v>3</v>
      </c>
      <c r="AG142" s="30">
        <f t="shared" si="4"/>
        <v>8</v>
      </c>
      <c r="AH142" s="30">
        <v>4</v>
      </c>
      <c r="AI142" s="30">
        <v>3</v>
      </c>
      <c r="AJ142" s="30">
        <v>1</v>
      </c>
      <c r="AK142" s="30">
        <v>0</v>
      </c>
      <c r="AL142" s="31">
        <f t="shared" si="5"/>
        <v>13</v>
      </c>
      <c r="AM142" s="35"/>
    </row>
    <row r="143" spans="1:39" ht="33">
      <c r="A143" s="25" t="s">
        <v>162</v>
      </c>
      <c r="B143" s="26">
        <v>8315</v>
      </c>
      <c r="C143" s="25" t="s">
        <v>29</v>
      </c>
      <c r="D143" s="27" t="s">
        <v>20</v>
      </c>
      <c r="E143" s="28" t="s">
        <v>169</v>
      </c>
      <c r="F143" s="29">
        <v>19</v>
      </c>
      <c r="G143" s="30">
        <v>0</v>
      </c>
      <c r="H143" s="30">
        <v>19</v>
      </c>
      <c r="I143" s="30">
        <v>12</v>
      </c>
      <c r="J143" s="30">
        <v>2</v>
      </c>
      <c r="K143" s="30">
        <v>14</v>
      </c>
      <c r="L143" s="30">
        <v>13</v>
      </c>
      <c r="M143" s="30">
        <v>1</v>
      </c>
      <c r="N143" s="30">
        <v>0</v>
      </c>
      <c r="O143" s="30">
        <v>0</v>
      </c>
      <c r="P143" s="31">
        <v>33</v>
      </c>
      <c r="Q143" s="29">
        <v>7</v>
      </c>
      <c r="R143" s="30">
        <v>4</v>
      </c>
      <c r="S143" s="30">
        <v>11</v>
      </c>
      <c r="T143" s="30">
        <v>14</v>
      </c>
      <c r="U143" s="30">
        <v>3</v>
      </c>
      <c r="V143" s="30">
        <v>17</v>
      </c>
      <c r="W143" s="30">
        <v>15</v>
      </c>
      <c r="X143" s="30">
        <v>1</v>
      </c>
      <c r="Y143" s="30">
        <v>1</v>
      </c>
      <c r="Z143" s="30">
        <v>0</v>
      </c>
      <c r="AA143" s="31">
        <v>28</v>
      </c>
      <c r="AB143" s="29">
        <v>6</v>
      </c>
      <c r="AC143" s="30">
        <v>3</v>
      </c>
      <c r="AD143" s="30">
        <v>9</v>
      </c>
      <c r="AE143" s="30">
        <v>9</v>
      </c>
      <c r="AF143" s="30">
        <v>4</v>
      </c>
      <c r="AG143" s="30">
        <f t="shared" si="4"/>
        <v>13</v>
      </c>
      <c r="AH143" s="30">
        <v>12</v>
      </c>
      <c r="AI143" s="30">
        <v>0</v>
      </c>
      <c r="AJ143" s="30">
        <v>1</v>
      </c>
      <c r="AK143" s="30">
        <v>0</v>
      </c>
      <c r="AL143" s="31">
        <f t="shared" si="5"/>
        <v>22</v>
      </c>
      <c r="AM143" s="35"/>
    </row>
    <row r="144" spans="1:39" ht="33">
      <c r="A144" s="25" t="s">
        <v>170</v>
      </c>
      <c r="B144" s="26">
        <v>7624</v>
      </c>
      <c r="C144" s="25" t="s">
        <v>18</v>
      </c>
      <c r="D144" s="27" t="s">
        <v>20</v>
      </c>
      <c r="E144" s="28" t="s">
        <v>171</v>
      </c>
      <c r="F144" s="29">
        <v>53</v>
      </c>
      <c r="G144" s="30">
        <v>26</v>
      </c>
      <c r="H144" s="30">
        <v>79</v>
      </c>
      <c r="I144" s="30">
        <v>7</v>
      </c>
      <c r="J144" s="30">
        <v>16</v>
      </c>
      <c r="K144" s="30">
        <v>23</v>
      </c>
      <c r="L144" s="30">
        <v>23</v>
      </c>
      <c r="M144" s="30">
        <v>0</v>
      </c>
      <c r="N144" s="30">
        <v>0</v>
      </c>
      <c r="O144" s="30">
        <v>0</v>
      </c>
      <c r="P144" s="31">
        <v>102</v>
      </c>
      <c r="Q144" s="29">
        <v>46</v>
      </c>
      <c r="R144" s="30">
        <v>17</v>
      </c>
      <c r="S144" s="30">
        <v>63</v>
      </c>
      <c r="T144" s="30">
        <v>21</v>
      </c>
      <c r="U144" s="30">
        <v>8</v>
      </c>
      <c r="V144" s="30">
        <v>29</v>
      </c>
      <c r="W144" s="30">
        <v>22</v>
      </c>
      <c r="X144" s="30">
        <v>7</v>
      </c>
      <c r="Y144" s="30">
        <v>0</v>
      </c>
      <c r="Z144" s="30">
        <v>0</v>
      </c>
      <c r="AA144" s="31">
        <v>92</v>
      </c>
      <c r="AB144" s="29">
        <v>48</v>
      </c>
      <c r="AC144" s="30">
        <v>19</v>
      </c>
      <c r="AD144" s="30">
        <v>67</v>
      </c>
      <c r="AE144" s="30">
        <v>44</v>
      </c>
      <c r="AF144" s="30">
        <v>18</v>
      </c>
      <c r="AG144" s="30">
        <f t="shared" si="4"/>
        <v>62</v>
      </c>
      <c r="AH144" s="30">
        <v>38</v>
      </c>
      <c r="AI144" s="30">
        <v>11</v>
      </c>
      <c r="AJ144" s="30">
        <v>7</v>
      </c>
      <c r="AK144" s="30">
        <v>6</v>
      </c>
      <c r="AL144" s="31">
        <f t="shared" si="5"/>
        <v>129</v>
      </c>
      <c r="AM144" s="35"/>
    </row>
    <row r="145" spans="1:39" ht="33">
      <c r="A145" s="19" t="s">
        <v>170</v>
      </c>
      <c r="B145" s="32">
        <v>7626</v>
      </c>
      <c r="C145" s="19" t="s">
        <v>18</v>
      </c>
      <c r="D145" s="33" t="s">
        <v>23</v>
      </c>
      <c r="E145" s="34" t="s">
        <v>172</v>
      </c>
      <c r="F145" s="29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1">
        <v>0</v>
      </c>
      <c r="Q145" s="29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1">
        <v>0</v>
      </c>
      <c r="AB145" s="29">
        <v>26</v>
      </c>
      <c r="AC145" s="30">
        <v>2</v>
      </c>
      <c r="AD145" s="30">
        <v>28</v>
      </c>
      <c r="AE145" s="30">
        <v>0</v>
      </c>
      <c r="AF145" s="30">
        <v>0</v>
      </c>
      <c r="AG145" s="30">
        <f t="shared" si="4"/>
        <v>0</v>
      </c>
      <c r="AH145" s="30">
        <v>0</v>
      </c>
      <c r="AI145" s="30">
        <v>0</v>
      </c>
      <c r="AJ145" s="30">
        <v>0</v>
      </c>
      <c r="AK145" s="30">
        <v>0</v>
      </c>
      <c r="AL145" s="31">
        <f t="shared" si="5"/>
        <v>28</v>
      </c>
      <c r="AM145" s="35"/>
    </row>
    <row r="146" spans="1:39" ht="33">
      <c r="A146" s="19" t="s">
        <v>170</v>
      </c>
      <c r="B146" s="32">
        <v>7703</v>
      </c>
      <c r="C146" s="19" t="s">
        <v>18</v>
      </c>
      <c r="D146" s="33" t="s">
        <v>23</v>
      </c>
      <c r="E146" s="34" t="s">
        <v>173</v>
      </c>
      <c r="F146" s="29">
        <v>14</v>
      </c>
      <c r="G146" s="30">
        <v>7</v>
      </c>
      <c r="H146" s="30">
        <v>21</v>
      </c>
      <c r="I146" s="30">
        <v>2</v>
      </c>
      <c r="J146" s="30">
        <v>2</v>
      </c>
      <c r="K146" s="30">
        <v>4</v>
      </c>
      <c r="L146" s="30">
        <v>4</v>
      </c>
      <c r="M146" s="30">
        <v>0</v>
      </c>
      <c r="N146" s="30">
        <v>0</v>
      </c>
      <c r="O146" s="30">
        <v>0</v>
      </c>
      <c r="P146" s="31">
        <v>25</v>
      </c>
      <c r="Q146" s="29">
        <v>8</v>
      </c>
      <c r="R146" s="30">
        <v>10</v>
      </c>
      <c r="S146" s="30">
        <v>18</v>
      </c>
      <c r="T146" s="30">
        <v>4</v>
      </c>
      <c r="U146" s="30">
        <v>8</v>
      </c>
      <c r="V146" s="30">
        <v>12</v>
      </c>
      <c r="W146" s="30">
        <v>7</v>
      </c>
      <c r="X146" s="30">
        <v>5</v>
      </c>
      <c r="Y146" s="30">
        <v>0</v>
      </c>
      <c r="Z146" s="30">
        <v>0</v>
      </c>
      <c r="AA146" s="31">
        <v>30</v>
      </c>
      <c r="AB146" s="29">
        <v>9</v>
      </c>
      <c r="AC146" s="30">
        <v>2</v>
      </c>
      <c r="AD146" s="30">
        <v>11</v>
      </c>
      <c r="AE146" s="30">
        <v>11</v>
      </c>
      <c r="AF146" s="30">
        <v>4</v>
      </c>
      <c r="AG146" s="30">
        <f t="shared" si="4"/>
        <v>15</v>
      </c>
      <c r="AH146" s="30">
        <v>8</v>
      </c>
      <c r="AI146" s="30">
        <v>5</v>
      </c>
      <c r="AJ146" s="30">
        <v>2</v>
      </c>
      <c r="AK146" s="30">
        <v>0</v>
      </c>
      <c r="AL146" s="31">
        <f t="shared" si="5"/>
        <v>26</v>
      </c>
      <c r="AM146" s="35"/>
    </row>
    <row r="147" spans="1:39" ht="33">
      <c r="A147" s="19" t="s">
        <v>170</v>
      </c>
      <c r="B147" s="32">
        <v>7623</v>
      </c>
      <c r="C147" s="19" t="s">
        <v>18</v>
      </c>
      <c r="D147" s="33" t="s">
        <v>23</v>
      </c>
      <c r="E147" s="34" t="s">
        <v>174</v>
      </c>
      <c r="F147" s="29">
        <v>37</v>
      </c>
      <c r="G147" s="30">
        <v>5</v>
      </c>
      <c r="H147" s="30">
        <v>42</v>
      </c>
      <c r="I147" s="30">
        <v>8</v>
      </c>
      <c r="J147" s="30">
        <v>0</v>
      </c>
      <c r="K147" s="30">
        <v>8</v>
      </c>
      <c r="L147" s="30">
        <v>8</v>
      </c>
      <c r="M147" s="30">
        <v>0</v>
      </c>
      <c r="N147" s="30">
        <v>0</v>
      </c>
      <c r="O147" s="30">
        <v>0</v>
      </c>
      <c r="P147" s="31">
        <v>50</v>
      </c>
      <c r="Q147" s="29">
        <v>31</v>
      </c>
      <c r="R147" s="30">
        <v>1</v>
      </c>
      <c r="S147" s="30">
        <v>32</v>
      </c>
      <c r="T147" s="30">
        <v>34</v>
      </c>
      <c r="U147" s="30">
        <v>2</v>
      </c>
      <c r="V147" s="30">
        <v>36</v>
      </c>
      <c r="W147" s="30">
        <v>25</v>
      </c>
      <c r="X147" s="30">
        <v>11</v>
      </c>
      <c r="Y147" s="30">
        <v>0</v>
      </c>
      <c r="Z147" s="30">
        <v>0</v>
      </c>
      <c r="AA147" s="31">
        <v>68</v>
      </c>
      <c r="AB147" s="29">
        <v>30</v>
      </c>
      <c r="AC147" s="30">
        <v>4</v>
      </c>
      <c r="AD147" s="30">
        <v>34</v>
      </c>
      <c r="AE147" s="30">
        <v>29</v>
      </c>
      <c r="AF147" s="30">
        <v>2</v>
      </c>
      <c r="AG147" s="30">
        <f t="shared" si="4"/>
        <v>31</v>
      </c>
      <c r="AH147" s="30">
        <v>22</v>
      </c>
      <c r="AI147" s="30">
        <v>6</v>
      </c>
      <c r="AJ147" s="30">
        <v>2</v>
      </c>
      <c r="AK147" s="30">
        <v>1</v>
      </c>
      <c r="AL147" s="31">
        <f t="shared" si="5"/>
        <v>65</v>
      </c>
      <c r="AM147" s="35"/>
    </row>
    <row r="148" spans="1:39" ht="33">
      <c r="A148" s="19" t="s">
        <v>170</v>
      </c>
      <c r="B148" s="32">
        <v>7622</v>
      </c>
      <c r="C148" s="19" t="s">
        <v>18</v>
      </c>
      <c r="D148" s="33" t="s">
        <v>23</v>
      </c>
      <c r="E148" s="34" t="s">
        <v>175</v>
      </c>
      <c r="F148" s="29">
        <v>63</v>
      </c>
      <c r="G148" s="30">
        <v>1</v>
      </c>
      <c r="H148" s="30">
        <v>64</v>
      </c>
      <c r="I148" s="30">
        <v>28</v>
      </c>
      <c r="J148" s="30">
        <v>1</v>
      </c>
      <c r="K148" s="30">
        <v>29</v>
      </c>
      <c r="L148" s="30">
        <v>29</v>
      </c>
      <c r="M148" s="30">
        <v>0</v>
      </c>
      <c r="N148" s="30">
        <v>0</v>
      </c>
      <c r="O148" s="30">
        <v>0</v>
      </c>
      <c r="P148" s="31">
        <v>93</v>
      </c>
      <c r="Q148" s="29">
        <v>81</v>
      </c>
      <c r="R148" s="30">
        <v>2</v>
      </c>
      <c r="S148" s="30">
        <v>83</v>
      </c>
      <c r="T148" s="30">
        <v>41</v>
      </c>
      <c r="U148" s="30">
        <v>1</v>
      </c>
      <c r="V148" s="30">
        <v>42</v>
      </c>
      <c r="W148" s="30">
        <v>29</v>
      </c>
      <c r="X148" s="30">
        <v>13</v>
      </c>
      <c r="Y148" s="30">
        <v>0</v>
      </c>
      <c r="Z148" s="30">
        <v>0</v>
      </c>
      <c r="AA148" s="31">
        <v>125</v>
      </c>
      <c r="AB148" s="29">
        <v>74</v>
      </c>
      <c r="AC148" s="30">
        <v>3</v>
      </c>
      <c r="AD148" s="30">
        <v>77</v>
      </c>
      <c r="AE148" s="30">
        <v>88</v>
      </c>
      <c r="AF148" s="30">
        <v>2</v>
      </c>
      <c r="AG148" s="30">
        <f t="shared" si="4"/>
        <v>90</v>
      </c>
      <c r="AH148" s="30">
        <v>70</v>
      </c>
      <c r="AI148" s="30">
        <v>16</v>
      </c>
      <c r="AJ148" s="30">
        <v>2</v>
      </c>
      <c r="AK148" s="30">
        <v>2</v>
      </c>
      <c r="AL148" s="31">
        <f t="shared" si="5"/>
        <v>167</v>
      </c>
      <c r="AM148" s="35"/>
    </row>
    <row r="149" spans="1:39" ht="33">
      <c r="A149" s="25" t="s">
        <v>170</v>
      </c>
      <c r="B149" s="36">
        <v>8966</v>
      </c>
      <c r="C149" s="25" t="s">
        <v>18</v>
      </c>
      <c r="D149" s="27" t="s">
        <v>20</v>
      </c>
      <c r="E149" s="37" t="s">
        <v>176</v>
      </c>
      <c r="F149" s="29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1">
        <v>0</v>
      </c>
      <c r="Q149" s="29">
        <v>0</v>
      </c>
      <c r="R149" s="30">
        <v>0</v>
      </c>
      <c r="S149" s="30">
        <v>0</v>
      </c>
      <c r="T149" s="30">
        <v>0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  <c r="Z149" s="30">
        <v>0</v>
      </c>
      <c r="AA149" s="31">
        <v>0</v>
      </c>
      <c r="AB149" s="29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f t="shared" si="4"/>
        <v>0</v>
      </c>
      <c r="AH149" s="30">
        <v>0</v>
      </c>
      <c r="AI149" s="30">
        <v>0</v>
      </c>
      <c r="AJ149" s="30">
        <v>0</v>
      </c>
      <c r="AK149" s="30">
        <v>0</v>
      </c>
      <c r="AL149" s="31">
        <f t="shared" si="5"/>
        <v>0</v>
      </c>
      <c r="AM149" s="35"/>
    </row>
    <row r="150" spans="1:39" ht="33">
      <c r="A150" s="19" t="s">
        <v>170</v>
      </c>
      <c r="B150" s="32">
        <v>7702</v>
      </c>
      <c r="C150" s="19" t="s">
        <v>18</v>
      </c>
      <c r="D150" s="33" t="s">
        <v>23</v>
      </c>
      <c r="E150" s="34" t="s">
        <v>177</v>
      </c>
      <c r="F150" s="29">
        <v>30</v>
      </c>
      <c r="G150" s="30">
        <v>2</v>
      </c>
      <c r="H150" s="30">
        <v>32</v>
      </c>
      <c r="I150" s="30">
        <v>7</v>
      </c>
      <c r="J150" s="30">
        <v>2</v>
      </c>
      <c r="K150" s="30">
        <v>9</v>
      </c>
      <c r="L150" s="30">
        <v>9</v>
      </c>
      <c r="M150" s="30">
        <v>0</v>
      </c>
      <c r="N150" s="30">
        <v>0</v>
      </c>
      <c r="O150" s="30">
        <v>0</v>
      </c>
      <c r="P150" s="31">
        <v>41</v>
      </c>
      <c r="Q150" s="29">
        <v>17</v>
      </c>
      <c r="R150" s="30">
        <v>2</v>
      </c>
      <c r="S150" s="30">
        <v>19</v>
      </c>
      <c r="T150" s="30">
        <v>24</v>
      </c>
      <c r="U150" s="30">
        <v>1</v>
      </c>
      <c r="V150" s="30">
        <v>25</v>
      </c>
      <c r="W150" s="30">
        <v>21</v>
      </c>
      <c r="X150" s="30">
        <v>4</v>
      </c>
      <c r="Y150" s="30">
        <v>0</v>
      </c>
      <c r="Z150" s="30">
        <v>0</v>
      </c>
      <c r="AA150" s="31">
        <v>44</v>
      </c>
      <c r="AB150" s="29">
        <v>10</v>
      </c>
      <c r="AC150" s="30">
        <v>0</v>
      </c>
      <c r="AD150" s="30">
        <v>10</v>
      </c>
      <c r="AE150" s="30">
        <v>10</v>
      </c>
      <c r="AF150" s="30">
        <v>1</v>
      </c>
      <c r="AG150" s="30">
        <f t="shared" si="4"/>
        <v>11</v>
      </c>
      <c r="AH150" s="30">
        <v>8</v>
      </c>
      <c r="AI150" s="30">
        <v>3</v>
      </c>
      <c r="AJ150" s="30">
        <v>0</v>
      </c>
      <c r="AK150" s="30">
        <v>0</v>
      </c>
      <c r="AL150" s="31">
        <f t="shared" si="5"/>
        <v>21</v>
      </c>
      <c r="AM150" s="35"/>
    </row>
    <row r="151" spans="1:39" ht="33">
      <c r="A151" s="25" t="s">
        <v>170</v>
      </c>
      <c r="B151" s="26">
        <v>7625</v>
      </c>
      <c r="C151" s="25" t="s">
        <v>18</v>
      </c>
      <c r="D151" s="27" t="s">
        <v>20</v>
      </c>
      <c r="E151" s="28" t="s">
        <v>178</v>
      </c>
      <c r="F151" s="29">
        <v>87</v>
      </c>
      <c r="G151" s="30">
        <v>16</v>
      </c>
      <c r="H151" s="30">
        <v>103</v>
      </c>
      <c r="I151" s="30">
        <v>28</v>
      </c>
      <c r="J151" s="30">
        <v>4</v>
      </c>
      <c r="K151" s="30">
        <v>32</v>
      </c>
      <c r="L151" s="30">
        <v>32</v>
      </c>
      <c r="M151" s="30">
        <v>0</v>
      </c>
      <c r="N151" s="30">
        <v>0</v>
      </c>
      <c r="O151" s="30">
        <v>0</v>
      </c>
      <c r="P151" s="31">
        <v>135</v>
      </c>
      <c r="Q151" s="29">
        <v>125</v>
      </c>
      <c r="R151" s="30">
        <v>16</v>
      </c>
      <c r="S151" s="30">
        <v>141</v>
      </c>
      <c r="T151" s="30">
        <v>51</v>
      </c>
      <c r="U151" s="30">
        <v>3</v>
      </c>
      <c r="V151" s="30">
        <v>54</v>
      </c>
      <c r="W151" s="30">
        <v>43</v>
      </c>
      <c r="X151" s="30">
        <v>11</v>
      </c>
      <c r="Y151" s="30">
        <v>0</v>
      </c>
      <c r="Z151" s="30">
        <v>0</v>
      </c>
      <c r="AA151" s="31">
        <v>195</v>
      </c>
      <c r="AB151" s="29">
        <v>101</v>
      </c>
      <c r="AC151" s="30">
        <v>9</v>
      </c>
      <c r="AD151" s="30">
        <v>110</v>
      </c>
      <c r="AE151" s="30">
        <v>47</v>
      </c>
      <c r="AF151" s="30">
        <v>10</v>
      </c>
      <c r="AG151" s="30">
        <f t="shared" si="4"/>
        <v>57</v>
      </c>
      <c r="AH151" s="30">
        <v>38</v>
      </c>
      <c r="AI151" s="30">
        <v>13</v>
      </c>
      <c r="AJ151" s="30">
        <v>6</v>
      </c>
      <c r="AK151" s="30">
        <v>0</v>
      </c>
      <c r="AL151" s="31">
        <f t="shared" si="5"/>
        <v>167</v>
      </c>
      <c r="AM151" s="35"/>
    </row>
    <row r="152" spans="1:39" ht="33">
      <c r="A152" s="19" t="s">
        <v>170</v>
      </c>
      <c r="B152" s="32">
        <v>1089</v>
      </c>
      <c r="C152" s="19" t="s">
        <v>22</v>
      </c>
      <c r="D152" s="33" t="s">
        <v>23</v>
      </c>
      <c r="E152" s="34" t="s">
        <v>179</v>
      </c>
      <c r="F152" s="29">
        <v>0</v>
      </c>
      <c r="G152" s="30">
        <v>0</v>
      </c>
      <c r="H152" s="30">
        <v>0</v>
      </c>
      <c r="I152" s="30">
        <v>22</v>
      </c>
      <c r="J152" s="30">
        <v>2</v>
      </c>
      <c r="K152" s="30">
        <v>24</v>
      </c>
      <c r="L152" s="30">
        <v>9</v>
      </c>
      <c r="M152" s="30">
        <v>3</v>
      </c>
      <c r="N152" s="30">
        <v>4</v>
      </c>
      <c r="O152" s="30">
        <v>8</v>
      </c>
      <c r="P152" s="31">
        <v>24</v>
      </c>
      <c r="Q152" s="29">
        <v>0</v>
      </c>
      <c r="R152" s="30">
        <v>0</v>
      </c>
      <c r="S152" s="30">
        <v>0</v>
      </c>
      <c r="T152" s="30">
        <v>16</v>
      </c>
      <c r="U152" s="30">
        <v>2</v>
      </c>
      <c r="V152" s="30">
        <v>18</v>
      </c>
      <c r="W152" s="30">
        <v>0</v>
      </c>
      <c r="X152" s="30">
        <v>5</v>
      </c>
      <c r="Y152" s="30">
        <v>5</v>
      </c>
      <c r="Z152" s="30">
        <v>8</v>
      </c>
      <c r="AA152" s="31">
        <v>18</v>
      </c>
      <c r="AB152" s="29">
        <v>0</v>
      </c>
      <c r="AC152" s="30">
        <v>0</v>
      </c>
      <c r="AD152" s="30">
        <v>0</v>
      </c>
      <c r="AE152" s="30">
        <v>10</v>
      </c>
      <c r="AF152" s="30">
        <v>0</v>
      </c>
      <c r="AG152" s="30">
        <f t="shared" si="4"/>
        <v>10</v>
      </c>
      <c r="AH152" s="30">
        <v>0</v>
      </c>
      <c r="AI152" s="30">
        <v>0</v>
      </c>
      <c r="AJ152" s="30">
        <v>1</v>
      </c>
      <c r="AK152" s="30">
        <v>9</v>
      </c>
      <c r="AL152" s="31">
        <f t="shared" si="5"/>
        <v>10</v>
      </c>
      <c r="AM152" s="35"/>
    </row>
    <row r="153" spans="1:39" ht="33">
      <c r="A153" s="19" t="s">
        <v>170</v>
      </c>
      <c r="B153" s="32">
        <v>1108</v>
      </c>
      <c r="C153" s="19" t="s">
        <v>22</v>
      </c>
      <c r="D153" s="33" t="s">
        <v>23</v>
      </c>
      <c r="E153" s="34" t="s">
        <v>180</v>
      </c>
      <c r="F153" s="29">
        <v>0</v>
      </c>
      <c r="G153" s="30">
        <v>0</v>
      </c>
      <c r="H153" s="30">
        <v>0</v>
      </c>
      <c r="I153" s="30">
        <v>12</v>
      </c>
      <c r="J153" s="30">
        <v>1</v>
      </c>
      <c r="K153" s="30">
        <v>13</v>
      </c>
      <c r="L153" s="30">
        <v>7</v>
      </c>
      <c r="M153" s="30">
        <v>2</v>
      </c>
      <c r="N153" s="30">
        <v>1</v>
      </c>
      <c r="O153" s="30">
        <v>3</v>
      </c>
      <c r="P153" s="31">
        <v>13</v>
      </c>
      <c r="Q153" s="29">
        <v>0</v>
      </c>
      <c r="R153" s="30">
        <v>0</v>
      </c>
      <c r="S153" s="30">
        <v>0</v>
      </c>
      <c r="T153" s="30">
        <v>3</v>
      </c>
      <c r="U153" s="30">
        <v>0</v>
      </c>
      <c r="V153" s="30">
        <v>3</v>
      </c>
      <c r="W153" s="30">
        <v>0</v>
      </c>
      <c r="X153" s="30">
        <v>0</v>
      </c>
      <c r="Y153" s="30">
        <v>1</v>
      </c>
      <c r="Z153" s="30">
        <v>2</v>
      </c>
      <c r="AA153" s="31">
        <v>3</v>
      </c>
      <c r="AB153" s="29">
        <v>0</v>
      </c>
      <c r="AC153" s="30">
        <v>0</v>
      </c>
      <c r="AD153" s="30">
        <v>0</v>
      </c>
      <c r="AE153" s="30">
        <v>2</v>
      </c>
      <c r="AF153" s="30">
        <v>0</v>
      </c>
      <c r="AG153" s="30">
        <f t="shared" si="4"/>
        <v>2</v>
      </c>
      <c r="AH153" s="30">
        <v>0</v>
      </c>
      <c r="AI153" s="30">
        <v>0</v>
      </c>
      <c r="AJ153" s="30">
        <v>2</v>
      </c>
      <c r="AK153" s="30">
        <v>0</v>
      </c>
      <c r="AL153" s="31">
        <f t="shared" si="5"/>
        <v>2</v>
      </c>
      <c r="AM153" s="35"/>
    </row>
    <row r="154" spans="1:39" ht="33">
      <c r="A154" s="19" t="s">
        <v>170</v>
      </c>
      <c r="B154" s="32">
        <v>1043</v>
      </c>
      <c r="C154" s="19" t="s">
        <v>22</v>
      </c>
      <c r="D154" s="33" t="s">
        <v>23</v>
      </c>
      <c r="E154" s="34" t="s">
        <v>181</v>
      </c>
      <c r="F154" s="29">
        <v>0</v>
      </c>
      <c r="G154" s="30">
        <v>0</v>
      </c>
      <c r="H154" s="30">
        <v>0</v>
      </c>
      <c r="I154" s="30">
        <v>27</v>
      </c>
      <c r="J154" s="30">
        <v>15</v>
      </c>
      <c r="K154" s="30">
        <v>42</v>
      </c>
      <c r="L154" s="30">
        <v>16</v>
      </c>
      <c r="M154" s="30">
        <v>16</v>
      </c>
      <c r="N154" s="30">
        <v>6</v>
      </c>
      <c r="O154" s="30">
        <v>4</v>
      </c>
      <c r="P154" s="31">
        <v>42</v>
      </c>
      <c r="Q154" s="29">
        <v>0</v>
      </c>
      <c r="R154" s="30">
        <v>0</v>
      </c>
      <c r="S154" s="30">
        <v>0</v>
      </c>
      <c r="T154" s="30">
        <v>22</v>
      </c>
      <c r="U154" s="30">
        <v>13</v>
      </c>
      <c r="V154" s="30">
        <v>35</v>
      </c>
      <c r="W154" s="30">
        <v>0</v>
      </c>
      <c r="X154" s="30">
        <v>11</v>
      </c>
      <c r="Y154" s="30">
        <v>9</v>
      </c>
      <c r="Z154" s="30">
        <v>15</v>
      </c>
      <c r="AA154" s="31">
        <v>35</v>
      </c>
      <c r="AB154" s="29">
        <v>0</v>
      </c>
      <c r="AC154" s="30">
        <v>0</v>
      </c>
      <c r="AD154" s="30">
        <v>0</v>
      </c>
      <c r="AE154" s="30">
        <v>10</v>
      </c>
      <c r="AF154" s="30">
        <v>3</v>
      </c>
      <c r="AG154" s="30">
        <f t="shared" si="4"/>
        <v>13</v>
      </c>
      <c r="AH154" s="30">
        <v>0</v>
      </c>
      <c r="AI154" s="30">
        <v>0</v>
      </c>
      <c r="AJ154" s="30">
        <v>3</v>
      </c>
      <c r="AK154" s="30">
        <v>10</v>
      </c>
      <c r="AL154" s="31">
        <f t="shared" si="5"/>
        <v>13</v>
      </c>
      <c r="AM154" s="35"/>
    </row>
    <row r="155" spans="1:39" ht="33">
      <c r="A155" s="19" t="s">
        <v>170</v>
      </c>
      <c r="B155" s="32">
        <v>1090</v>
      </c>
      <c r="C155" s="19" t="s">
        <v>22</v>
      </c>
      <c r="D155" s="33" t="s">
        <v>23</v>
      </c>
      <c r="E155" s="34" t="s">
        <v>182</v>
      </c>
      <c r="F155" s="29">
        <v>0</v>
      </c>
      <c r="G155" s="30">
        <v>0</v>
      </c>
      <c r="H155" s="30">
        <v>0</v>
      </c>
      <c r="I155" s="30">
        <v>4</v>
      </c>
      <c r="J155" s="30">
        <v>8</v>
      </c>
      <c r="K155" s="30">
        <v>12</v>
      </c>
      <c r="L155" s="30">
        <v>1</v>
      </c>
      <c r="M155" s="30">
        <v>6</v>
      </c>
      <c r="N155" s="30">
        <v>0</v>
      </c>
      <c r="O155" s="30">
        <v>5</v>
      </c>
      <c r="P155" s="31">
        <v>12</v>
      </c>
      <c r="Q155" s="29">
        <v>0</v>
      </c>
      <c r="R155" s="30">
        <v>0</v>
      </c>
      <c r="S155" s="30">
        <v>0</v>
      </c>
      <c r="T155" s="30">
        <v>4</v>
      </c>
      <c r="U155" s="30">
        <v>5</v>
      </c>
      <c r="V155" s="30">
        <v>9</v>
      </c>
      <c r="W155" s="30">
        <v>0</v>
      </c>
      <c r="X155" s="30">
        <v>1</v>
      </c>
      <c r="Y155" s="30">
        <v>1</v>
      </c>
      <c r="Z155" s="30">
        <v>7</v>
      </c>
      <c r="AA155" s="31">
        <v>9</v>
      </c>
      <c r="AB155" s="29">
        <v>0</v>
      </c>
      <c r="AC155" s="30">
        <v>0</v>
      </c>
      <c r="AD155" s="30">
        <v>0</v>
      </c>
      <c r="AE155" s="30">
        <v>2</v>
      </c>
      <c r="AF155" s="30">
        <v>0</v>
      </c>
      <c r="AG155" s="30">
        <f t="shared" si="4"/>
        <v>2</v>
      </c>
      <c r="AH155" s="30">
        <v>0</v>
      </c>
      <c r="AI155" s="30">
        <v>0</v>
      </c>
      <c r="AJ155" s="30">
        <v>0</v>
      </c>
      <c r="AK155" s="30">
        <v>2</v>
      </c>
      <c r="AL155" s="31">
        <f t="shared" si="5"/>
        <v>2</v>
      </c>
      <c r="AM155" s="35"/>
    </row>
    <row r="156" spans="1:39" ht="33">
      <c r="A156" s="19" t="s">
        <v>170</v>
      </c>
      <c r="B156" s="32">
        <v>1044</v>
      </c>
      <c r="C156" s="19" t="s">
        <v>22</v>
      </c>
      <c r="D156" s="33" t="s">
        <v>23</v>
      </c>
      <c r="E156" s="34" t="s">
        <v>176</v>
      </c>
      <c r="F156" s="29">
        <v>0</v>
      </c>
      <c r="G156" s="30">
        <v>0</v>
      </c>
      <c r="H156" s="30">
        <v>0</v>
      </c>
      <c r="I156" s="30">
        <v>183</v>
      </c>
      <c r="J156" s="30">
        <v>22</v>
      </c>
      <c r="K156" s="30">
        <v>205</v>
      </c>
      <c r="L156" s="30">
        <v>51</v>
      </c>
      <c r="M156" s="30">
        <v>64</v>
      </c>
      <c r="N156" s="30">
        <v>33</v>
      </c>
      <c r="O156" s="30">
        <v>57</v>
      </c>
      <c r="P156" s="31">
        <v>205</v>
      </c>
      <c r="Q156" s="29">
        <v>0</v>
      </c>
      <c r="R156" s="30">
        <v>0</v>
      </c>
      <c r="S156" s="30">
        <v>0</v>
      </c>
      <c r="T156" s="30">
        <v>95</v>
      </c>
      <c r="U156" s="30">
        <v>5</v>
      </c>
      <c r="V156" s="30">
        <v>100</v>
      </c>
      <c r="W156" s="30">
        <v>0</v>
      </c>
      <c r="X156" s="30">
        <v>22</v>
      </c>
      <c r="Y156" s="30">
        <v>35</v>
      </c>
      <c r="Z156" s="30">
        <v>43</v>
      </c>
      <c r="AA156" s="31">
        <v>100</v>
      </c>
      <c r="AB156" s="29">
        <v>0</v>
      </c>
      <c r="AC156" s="30">
        <v>0</v>
      </c>
      <c r="AD156" s="30">
        <v>0</v>
      </c>
      <c r="AE156" s="30">
        <v>38</v>
      </c>
      <c r="AF156" s="30">
        <v>0</v>
      </c>
      <c r="AG156" s="30">
        <f t="shared" si="4"/>
        <v>38</v>
      </c>
      <c r="AH156" s="30">
        <v>0</v>
      </c>
      <c r="AI156" s="30">
        <v>0</v>
      </c>
      <c r="AJ156" s="30">
        <v>11</v>
      </c>
      <c r="AK156" s="30">
        <v>27</v>
      </c>
      <c r="AL156" s="31">
        <f t="shared" si="5"/>
        <v>38</v>
      </c>
      <c r="AM156" s="35"/>
    </row>
    <row r="157" spans="1:39" ht="33">
      <c r="A157" s="19" t="s">
        <v>170</v>
      </c>
      <c r="B157" s="32">
        <v>1045</v>
      </c>
      <c r="C157" s="19" t="s">
        <v>22</v>
      </c>
      <c r="D157" s="33" t="s">
        <v>23</v>
      </c>
      <c r="E157" s="34" t="s">
        <v>183</v>
      </c>
      <c r="F157" s="29">
        <v>0</v>
      </c>
      <c r="G157" s="30">
        <v>0</v>
      </c>
      <c r="H157" s="30">
        <v>0</v>
      </c>
      <c r="I157" s="30">
        <v>35</v>
      </c>
      <c r="J157" s="30">
        <v>4</v>
      </c>
      <c r="K157" s="30">
        <v>39</v>
      </c>
      <c r="L157" s="30">
        <v>4</v>
      </c>
      <c r="M157" s="30">
        <v>14</v>
      </c>
      <c r="N157" s="30">
        <v>8</v>
      </c>
      <c r="O157" s="30">
        <v>13</v>
      </c>
      <c r="P157" s="31">
        <v>39</v>
      </c>
      <c r="Q157" s="29">
        <v>0</v>
      </c>
      <c r="R157" s="30">
        <v>0</v>
      </c>
      <c r="S157" s="30">
        <v>0</v>
      </c>
      <c r="T157" s="30">
        <v>15</v>
      </c>
      <c r="U157" s="30">
        <v>3</v>
      </c>
      <c r="V157" s="30">
        <v>18</v>
      </c>
      <c r="W157" s="30">
        <v>0</v>
      </c>
      <c r="X157" s="30">
        <v>5</v>
      </c>
      <c r="Y157" s="30">
        <v>7</v>
      </c>
      <c r="Z157" s="30">
        <v>6</v>
      </c>
      <c r="AA157" s="31">
        <v>18</v>
      </c>
      <c r="AB157" s="29">
        <v>0</v>
      </c>
      <c r="AC157" s="30">
        <v>0</v>
      </c>
      <c r="AD157" s="30">
        <v>0</v>
      </c>
      <c r="AE157" s="30">
        <v>5</v>
      </c>
      <c r="AF157" s="30">
        <v>1</v>
      </c>
      <c r="AG157" s="30">
        <f t="shared" si="4"/>
        <v>6</v>
      </c>
      <c r="AH157" s="30">
        <v>1</v>
      </c>
      <c r="AI157" s="30">
        <v>0</v>
      </c>
      <c r="AJ157" s="30">
        <v>0</v>
      </c>
      <c r="AK157" s="30">
        <v>5</v>
      </c>
      <c r="AL157" s="31">
        <f t="shared" si="5"/>
        <v>6</v>
      </c>
      <c r="AM157" s="35"/>
    </row>
    <row r="158" spans="1:39" ht="33">
      <c r="A158" s="19" t="s">
        <v>170</v>
      </c>
      <c r="B158" s="32">
        <v>1109</v>
      </c>
      <c r="C158" s="19" t="s">
        <v>22</v>
      </c>
      <c r="D158" s="33" t="s">
        <v>23</v>
      </c>
      <c r="E158" s="34" t="s">
        <v>184</v>
      </c>
      <c r="F158" s="29">
        <v>12</v>
      </c>
      <c r="G158" s="30">
        <v>0</v>
      </c>
      <c r="H158" s="30">
        <v>12</v>
      </c>
      <c r="I158" s="30">
        <v>36</v>
      </c>
      <c r="J158" s="30">
        <v>3</v>
      </c>
      <c r="K158" s="30">
        <v>39</v>
      </c>
      <c r="L158" s="30">
        <v>11</v>
      </c>
      <c r="M158" s="30">
        <v>17</v>
      </c>
      <c r="N158" s="30">
        <v>6</v>
      </c>
      <c r="O158" s="30">
        <v>5</v>
      </c>
      <c r="P158" s="31">
        <v>51</v>
      </c>
      <c r="Q158" s="29">
        <v>7</v>
      </c>
      <c r="R158" s="30">
        <v>3</v>
      </c>
      <c r="S158" s="30">
        <v>10</v>
      </c>
      <c r="T158" s="30">
        <v>29</v>
      </c>
      <c r="U158" s="30">
        <v>3</v>
      </c>
      <c r="V158" s="30">
        <v>32</v>
      </c>
      <c r="W158" s="30">
        <v>18</v>
      </c>
      <c r="X158" s="30">
        <v>7</v>
      </c>
      <c r="Y158" s="30">
        <v>1</v>
      </c>
      <c r="Z158" s="30">
        <v>6</v>
      </c>
      <c r="AA158" s="31">
        <v>42</v>
      </c>
      <c r="AB158" s="29">
        <v>0</v>
      </c>
      <c r="AC158" s="30">
        <v>0</v>
      </c>
      <c r="AD158" s="30">
        <v>0</v>
      </c>
      <c r="AE158" s="30">
        <v>22</v>
      </c>
      <c r="AF158" s="30">
        <v>2</v>
      </c>
      <c r="AG158" s="30">
        <f t="shared" si="4"/>
        <v>24</v>
      </c>
      <c r="AH158" s="30">
        <v>5</v>
      </c>
      <c r="AI158" s="30">
        <v>10</v>
      </c>
      <c r="AJ158" s="30">
        <v>4</v>
      </c>
      <c r="AK158" s="30">
        <v>5</v>
      </c>
      <c r="AL158" s="31">
        <f t="shared" si="5"/>
        <v>24</v>
      </c>
      <c r="AM158" s="35"/>
    </row>
    <row r="159" spans="1:39" ht="33">
      <c r="A159" s="19" t="s">
        <v>170</v>
      </c>
      <c r="B159" s="32">
        <v>1110</v>
      </c>
      <c r="C159" s="19" t="s">
        <v>22</v>
      </c>
      <c r="D159" s="33" t="s">
        <v>23</v>
      </c>
      <c r="E159" s="34" t="s">
        <v>185</v>
      </c>
      <c r="F159" s="29">
        <v>2</v>
      </c>
      <c r="G159" s="30">
        <v>0</v>
      </c>
      <c r="H159" s="30">
        <v>2</v>
      </c>
      <c r="I159" s="30">
        <v>13</v>
      </c>
      <c r="J159" s="30">
        <v>2</v>
      </c>
      <c r="K159" s="30">
        <v>15</v>
      </c>
      <c r="L159" s="30">
        <v>7</v>
      </c>
      <c r="M159" s="30">
        <v>3</v>
      </c>
      <c r="N159" s="30">
        <v>3</v>
      </c>
      <c r="O159" s="30">
        <v>2</v>
      </c>
      <c r="P159" s="31">
        <v>17</v>
      </c>
      <c r="Q159" s="29">
        <v>0</v>
      </c>
      <c r="R159" s="30">
        <v>0</v>
      </c>
      <c r="S159" s="30">
        <v>0</v>
      </c>
      <c r="T159" s="30">
        <v>7</v>
      </c>
      <c r="U159" s="30">
        <v>0</v>
      </c>
      <c r="V159" s="30">
        <v>7</v>
      </c>
      <c r="W159" s="30">
        <v>1</v>
      </c>
      <c r="X159" s="30">
        <v>1</v>
      </c>
      <c r="Y159" s="30">
        <v>1</v>
      </c>
      <c r="Z159" s="30">
        <v>4</v>
      </c>
      <c r="AA159" s="31">
        <v>7</v>
      </c>
      <c r="AB159" s="29">
        <v>0</v>
      </c>
      <c r="AC159" s="30">
        <v>0</v>
      </c>
      <c r="AD159" s="30">
        <v>0</v>
      </c>
      <c r="AE159" s="30">
        <v>2</v>
      </c>
      <c r="AF159" s="30">
        <v>0</v>
      </c>
      <c r="AG159" s="30">
        <f t="shared" si="4"/>
        <v>2</v>
      </c>
      <c r="AH159" s="30">
        <v>0</v>
      </c>
      <c r="AI159" s="30">
        <v>1</v>
      </c>
      <c r="AJ159" s="30">
        <v>0</v>
      </c>
      <c r="AK159" s="30">
        <v>1</v>
      </c>
      <c r="AL159" s="31">
        <f t="shared" si="5"/>
        <v>2</v>
      </c>
      <c r="AM159" s="35"/>
    </row>
    <row r="160" spans="1:39" ht="33">
      <c r="A160" s="25" t="s">
        <v>170</v>
      </c>
      <c r="B160" s="26">
        <v>8606</v>
      </c>
      <c r="C160" s="25" t="s">
        <v>62</v>
      </c>
      <c r="D160" s="27" t="s">
        <v>20</v>
      </c>
      <c r="E160" s="28" t="s">
        <v>186</v>
      </c>
      <c r="F160" s="29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1">
        <v>0</v>
      </c>
      <c r="Q160" s="29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1">
        <v>0</v>
      </c>
      <c r="AB160" s="29">
        <v>143</v>
      </c>
      <c r="AC160" s="30">
        <v>5</v>
      </c>
      <c r="AD160" s="30">
        <v>148</v>
      </c>
      <c r="AE160" s="30">
        <v>120</v>
      </c>
      <c r="AF160" s="30">
        <v>2</v>
      </c>
      <c r="AG160" s="30">
        <f t="shared" si="4"/>
        <v>122</v>
      </c>
      <c r="AH160" s="30">
        <v>57</v>
      </c>
      <c r="AI160" s="30">
        <v>17</v>
      </c>
      <c r="AJ160" s="30">
        <v>18</v>
      </c>
      <c r="AK160" s="30">
        <v>30</v>
      </c>
      <c r="AL160" s="31">
        <f t="shared" si="5"/>
        <v>270</v>
      </c>
      <c r="AM160" s="35"/>
    </row>
    <row r="161" spans="1:39" ht="33">
      <c r="A161" s="19" t="s">
        <v>170</v>
      </c>
      <c r="B161" s="32">
        <v>8605</v>
      </c>
      <c r="C161" s="19" t="s">
        <v>29</v>
      </c>
      <c r="D161" s="33" t="s">
        <v>23</v>
      </c>
      <c r="E161" s="34" t="s">
        <v>187</v>
      </c>
      <c r="F161" s="29">
        <v>18</v>
      </c>
      <c r="G161" s="30">
        <v>2</v>
      </c>
      <c r="H161" s="30">
        <v>20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1">
        <v>20</v>
      </c>
      <c r="Q161" s="29">
        <v>36</v>
      </c>
      <c r="R161" s="30">
        <v>4</v>
      </c>
      <c r="S161" s="30">
        <v>40</v>
      </c>
      <c r="T161" s="30">
        <v>10</v>
      </c>
      <c r="U161" s="30">
        <v>0</v>
      </c>
      <c r="V161" s="30">
        <v>10</v>
      </c>
      <c r="W161" s="30">
        <v>10</v>
      </c>
      <c r="X161" s="30">
        <v>0</v>
      </c>
      <c r="Y161" s="30">
        <v>0</v>
      </c>
      <c r="Z161" s="30">
        <v>0</v>
      </c>
      <c r="AA161" s="31">
        <v>50</v>
      </c>
      <c r="AB161" s="29">
        <v>37</v>
      </c>
      <c r="AC161" s="30">
        <v>4</v>
      </c>
      <c r="AD161" s="30">
        <v>41</v>
      </c>
      <c r="AE161" s="30">
        <v>8</v>
      </c>
      <c r="AF161" s="30">
        <v>1</v>
      </c>
      <c r="AG161" s="30">
        <f t="shared" si="4"/>
        <v>9</v>
      </c>
      <c r="AH161" s="30">
        <v>6</v>
      </c>
      <c r="AI161" s="30">
        <v>3</v>
      </c>
      <c r="AJ161" s="30">
        <v>0</v>
      </c>
      <c r="AK161" s="30">
        <v>0</v>
      </c>
      <c r="AL161" s="31">
        <f t="shared" si="5"/>
        <v>50</v>
      </c>
      <c r="AM161" s="35"/>
    </row>
    <row r="162" spans="1:39" ht="33">
      <c r="A162" s="25" t="s">
        <v>170</v>
      </c>
      <c r="B162" s="36">
        <v>8014</v>
      </c>
      <c r="C162" s="25" t="s">
        <v>29</v>
      </c>
      <c r="D162" s="27" t="s">
        <v>20</v>
      </c>
      <c r="E162" s="37" t="s">
        <v>188</v>
      </c>
      <c r="F162" s="29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1">
        <v>0</v>
      </c>
      <c r="Q162" s="29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1">
        <v>0</v>
      </c>
      <c r="AB162" s="29">
        <v>0</v>
      </c>
      <c r="AC162" s="30">
        <v>0</v>
      </c>
      <c r="AD162" s="30">
        <v>0</v>
      </c>
      <c r="AE162" s="30">
        <v>0</v>
      </c>
      <c r="AF162" s="30">
        <v>0</v>
      </c>
      <c r="AG162" s="30">
        <f t="shared" si="4"/>
        <v>0</v>
      </c>
      <c r="AH162" s="30">
        <v>0</v>
      </c>
      <c r="AI162" s="30">
        <v>0</v>
      </c>
      <c r="AJ162" s="30">
        <v>0</v>
      </c>
      <c r="AK162" s="30">
        <v>0</v>
      </c>
      <c r="AL162" s="31">
        <f t="shared" si="5"/>
        <v>0</v>
      </c>
      <c r="AM162" s="35"/>
    </row>
    <row r="163" spans="1:39" ht="33">
      <c r="A163" s="19" t="s">
        <v>170</v>
      </c>
      <c r="B163" s="32">
        <v>8602</v>
      </c>
      <c r="C163" s="19" t="s">
        <v>29</v>
      </c>
      <c r="D163" s="33" t="s">
        <v>23</v>
      </c>
      <c r="E163" s="34" t="s">
        <v>189</v>
      </c>
      <c r="F163" s="29">
        <v>25</v>
      </c>
      <c r="G163" s="30">
        <v>10</v>
      </c>
      <c r="H163" s="30">
        <v>35</v>
      </c>
      <c r="I163" s="30">
        <v>10</v>
      </c>
      <c r="J163" s="30">
        <v>7</v>
      </c>
      <c r="K163" s="30">
        <v>17</v>
      </c>
      <c r="L163" s="30">
        <v>15</v>
      </c>
      <c r="M163" s="30">
        <v>2</v>
      </c>
      <c r="N163" s="30">
        <v>0</v>
      </c>
      <c r="O163" s="30">
        <v>0</v>
      </c>
      <c r="P163" s="31">
        <v>52</v>
      </c>
      <c r="Q163" s="29">
        <v>15</v>
      </c>
      <c r="R163" s="30">
        <v>7</v>
      </c>
      <c r="S163" s="30">
        <v>22</v>
      </c>
      <c r="T163" s="30">
        <v>13</v>
      </c>
      <c r="U163" s="30">
        <v>3</v>
      </c>
      <c r="V163" s="30">
        <v>16</v>
      </c>
      <c r="W163" s="30">
        <v>13</v>
      </c>
      <c r="X163" s="30">
        <v>3</v>
      </c>
      <c r="Y163" s="30">
        <v>0</v>
      </c>
      <c r="Z163" s="30">
        <v>0</v>
      </c>
      <c r="AA163" s="31">
        <v>38</v>
      </c>
      <c r="AB163" s="29">
        <v>0</v>
      </c>
      <c r="AC163" s="30">
        <v>0</v>
      </c>
      <c r="AD163" s="30">
        <v>0</v>
      </c>
      <c r="AE163" s="30">
        <v>8</v>
      </c>
      <c r="AF163" s="30">
        <v>1</v>
      </c>
      <c r="AG163" s="30">
        <f t="shared" si="4"/>
        <v>9</v>
      </c>
      <c r="AH163" s="30">
        <v>3</v>
      </c>
      <c r="AI163" s="30">
        <v>5</v>
      </c>
      <c r="AJ163" s="30">
        <v>1</v>
      </c>
      <c r="AK163" s="30">
        <v>0</v>
      </c>
      <c r="AL163" s="31">
        <f t="shared" si="5"/>
        <v>9</v>
      </c>
      <c r="AM163" s="35"/>
    </row>
    <row r="164" spans="1:39" ht="33">
      <c r="A164" s="19" t="s">
        <v>170</v>
      </c>
      <c r="B164" s="32">
        <v>8608</v>
      </c>
      <c r="C164" s="19" t="s">
        <v>29</v>
      </c>
      <c r="D164" s="33" t="s">
        <v>23</v>
      </c>
      <c r="E164" s="34" t="s">
        <v>190</v>
      </c>
      <c r="F164" s="29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1">
        <v>0</v>
      </c>
      <c r="Q164" s="29">
        <v>8</v>
      </c>
      <c r="R164" s="30">
        <v>2</v>
      </c>
      <c r="S164" s="30">
        <v>10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1">
        <v>10</v>
      </c>
      <c r="AB164" s="29">
        <v>1</v>
      </c>
      <c r="AC164" s="30">
        <v>0</v>
      </c>
      <c r="AD164" s="30">
        <v>1</v>
      </c>
      <c r="AE164" s="30">
        <v>2</v>
      </c>
      <c r="AF164" s="30">
        <v>0</v>
      </c>
      <c r="AG164" s="30">
        <f t="shared" si="4"/>
        <v>2</v>
      </c>
      <c r="AH164" s="30">
        <v>2</v>
      </c>
      <c r="AI164" s="30">
        <v>0</v>
      </c>
      <c r="AJ164" s="30">
        <v>0</v>
      </c>
      <c r="AK164" s="30">
        <v>0</v>
      </c>
      <c r="AL164" s="31">
        <f t="shared" si="5"/>
        <v>3</v>
      </c>
      <c r="AM164" s="35"/>
    </row>
    <row r="165" spans="1:39" ht="33">
      <c r="A165" s="25" t="s">
        <v>170</v>
      </c>
      <c r="B165" s="26">
        <v>8603</v>
      </c>
      <c r="C165" s="25" t="s">
        <v>29</v>
      </c>
      <c r="D165" s="27" t="s">
        <v>20</v>
      </c>
      <c r="E165" s="28" t="s">
        <v>191</v>
      </c>
      <c r="F165" s="29">
        <v>57</v>
      </c>
      <c r="G165" s="30">
        <v>3</v>
      </c>
      <c r="H165" s="30">
        <v>60</v>
      </c>
      <c r="I165" s="30">
        <v>21</v>
      </c>
      <c r="J165" s="30">
        <v>2</v>
      </c>
      <c r="K165" s="30">
        <v>23</v>
      </c>
      <c r="L165" s="30">
        <v>23</v>
      </c>
      <c r="M165" s="30">
        <v>0</v>
      </c>
      <c r="N165" s="30">
        <v>0</v>
      </c>
      <c r="O165" s="30">
        <v>0</v>
      </c>
      <c r="P165" s="31">
        <v>83</v>
      </c>
      <c r="Q165" s="29">
        <v>62</v>
      </c>
      <c r="R165" s="30">
        <v>5</v>
      </c>
      <c r="S165" s="30">
        <v>67</v>
      </c>
      <c r="T165" s="30">
        <v>21</v>
      </c>
      <c r="U165" s="30">
        <v>5</v>
      </c>
      <c r="V165" s="30">
        <v>26</v>
      </c>
      <c r="W165" s="30">
        <v>21</v>
      </c>
      <c r="X165" s="30">
        <v>5</v>
      </c>
      <c r="Y165" s="30">
        <v>0</v>
      </c>
      <c r="Z165" s="30">
        <v>0</v>
      </c>
      <c r="AA165" s="31">
        <v>93</v>
      </c>
      <c r="AB165" s="29">
        <v>62</v>
      </c>
      <c r="AC165" s="30">
        <v>6</v>
      </c>
      <c r="AD165" s="30">
        <v>68</v>
      </c>
      <c r="AE165" s="30">
        <v>38</v>
      </c>
      <c r="AF165" s="30">
        <v>2</v>
      </c>
      <c r="AG165" s="30">
        <f t="shared" si="4"/>
        <v>40</v>
      </c>
      <c r="AH165" s="30">
        <v>30</v>
      </c>
      <c r="AI165" s="30">
        <v>8</v>
      </c>
      <c r="AJ165" s="30">
        <v>2</v>
      </c>
      <c r="AK165" s="30">
        <v>0</v>
      </c>
      <c r="AL165" s="31">
        <f t="shared" si="5"/>
        <v>108</v>
      </c>
      <c r="AM165" s="35"/>
    </row>
    <row r="166" spans="1:39" ht="33">
      <c r="A166" s="19" t="s">
        <v>170</v>
      </c>
      <c r="B166" s="32">
        <v>8601</v>
      </c>
      <c r="C166" s="19" t="s">
        <v>29</v>
      </c>
      <c r="D166" s="33" t="s">
        <v>23</v>
      </c>
      <c r="E166" s="34" t="s">
        <v>192</v>
      </c>
      <c r="F166" s="29">
        <v>32</v>
      </c>
      <c r="G166" s="30">
        <v>3</v>
      </c>
      <c r="H166" s="30">
        <v>35</v>
      </c>
      <c r="I166" s="30">
        <v>10</v>
      </c>
      <c r="J166" s="30">
        <v>3</v>
      </c>
      <c r="K166" s="30">
        <v>13</v>
      </c>
      <c r="L166" s="30">
        <v>9</v>
      </c>
      <c r="M166" s="30">
        <v>4</v>
      </c>
      <c r="N166" s="30">
        <v>0</v>
      </c>
      <c r="O166" s="30">
        <v>0</v>
      </c>
      <c r="P166" s="31">
        <v>48</v>
      </c>
      <c r="Q166" s="29">
        <v>12</v>
      </c>
      <c r="R166" s="30">
        <v>1</v>
      </c>
      <c r="S166" s="30">
        <v>13</v>
      </c>
      <c r="T166" s="30">
        <v>11</v>
      </c>
      <c r="U166" s="30">
        <v>0</v>
      </c>
      <c r="V166" s="30">
        <v>11</v>
      </c>
      <c r="W166" s="30">
        <v>9</v>
      </c>
      <c r="X166" s="30">
        <v>2</v>
      </c>
      <c r="Y166" s="30">
        <v>0</v>
      </c>
      <c r="Z166" s="30">
        <v>0</v>
      </c>
      <c r="AA166" s="31">
        <v>24</v>
      </c>
      <c r="AB166" s="29">
        <v>23</v>
      </c>
      <c r="AC166" s="30">
        <v>2</v>
      </c>
      <c r="AD166" s="30">
        <v>25</v>
      </c>
      <c r="AE166" s="30">
        <v>20</v>
      </c>
      <c r="AF166" s="30">
        <v>1</v>
      </c>
      <c r="AG166" s="30">
        <f t="shared" si="4"/>
        <v>21</v>
      </c>
      <c r="AH166" s="30">
        <v>13</v>
      </c>
      <c r="AI166" s="30">
        <v>4</v>
      </c>
      <c r="AJ166" s="30">
        <v>2</v>
      </c>
      <c r="AK166" s="30">
        <v>2</v>
      </c>
      <c r="AL166" s="31">
        <f t="shared" si="5"/>
        <v>46</v>
      </c>
      <c r="AM166" s="35"/>
    </row>
    <row r="167" spans="1:39" ht="33">
      <c r="A167" s="25" t="s">
        <v>170</v>
      </c>
      <c r="B167" s="26">
        <v>8607</v>
      </c>
      <c r="C167" s="25" t="s">
        <v>29</v>
      </c>
      <c r="D167" s="27" t="s">
        <v>20</v>
      </c>
      <c r="E167" s="28" t="s">
        <v>193</v>
      </c>
      <c r="F167" s="29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1">
        <v>0</v>
      </c>
      <c r="Q167" s="29">
        <v>8</v>
      </c>
      <c r="R167" s="30">
        <v>3</v>
      </c>
      <c r="S167" s="30">
        <v>11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1">
        <v>11</v>
      </c>
      <c r="AB167" s="29">
        <v>19</v>
      </c>
      <c r="AC167" s="30">
        <v>5</v>
      </c>
      <c r="AD167" s="30">
        <v>24</v>
      </c>
      <c r="AE167" s="30">
        <v>6</v>
      </c>
      <c r="AF167" s="30">
        <v>3</v>
      </c>
      <c r="AG167" s="30">
        <f t="shared" si="4"/>
        <v>9</v>
      </c>
      <c r="AH167" s="30">
        <v>8</v>
      </c>
      <c r="AI167" s="30">
        <v>1</v>
      </c>
      <c r="AJ167" s="30">
        <v>0</v>
      </c>
      <c r="AK167" s="30">
        <v>0</v>
      </c>
      <c r="AL167" s="31">
        <f t="shared" si="5"/>
        <v>33</v>
      </c>
      <c r="AM167" s="35"/>
    </row>
    <row r="168" spans="1:39" ht="33">
      <c r="A168" s="25" t="s">
        <v>170</v>
      </c>
      <c r="B168" s="26">
        <v>8604</v>
      </c>
      <c r="C168" s="25" t="s">
        <v>29</v>
      </c>
      <c r="D168" s="27" t="s">
        <v>20</v>
      </c>
      <c r="E168" s="28" t="s">
        <v>194</v>
      </c>
      <c r="F168" s="29">
        <v>28</v>
      </c>
      <c r="G168" s="30">
        <v>2</v>
      </c>
      <c r="H168" s="30">
        <v>30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1">
        <v>30</v>
      </c>
      <c r="Q168" s="29">
        <v>20</v>
      </c>
      <c r="R168" s="30">
        <v>2</v>
      </c>
      <c r="S168" s="30">
        <v>22</v>
      </c>
      <c r="T168" s="30">
        <v>15</v>
      </c>
      <c r="U168" s="30">
        <v>0</v>
      </c>
      <c r="V168" s="30">
        <v>15</v>
      </c>
      <c r="W168" s="30">
        <v>15</v>
      </c>
      <c r="X168" s="30">
        <v>0</v>
      </c>
      <c r="Y168" s="30">
        <v>0</v>
      </c>
      <c r="Z168" s="30">
        <v>0</v>
      </c>
      <c r="AA168" s="31">
        <v>37</v>
      </c>
      <c r="AB168" s="29">
        <v>50</v>
      </c>
      <c r="AC168" s="30">
        <v>0</v>
      </c>
      <c r="AD168" s="30">
        <v>50</v>
      </c>
      <c r="AE168" s="30">
        <v>33</v>
      </c>
      <c r="AF168" s="30">
        <v>0</v>
      </c>
      <c r="AG168" s="30">
        <f t="shared" si="4"/>
        <v>33</v>
      </c>
      <c r="AH168" s="30">
        <v>28</v>
      </c>
      <c r="AI168" s="30">
        <v>5</v>
      </c>
      <c r="AJ168" s="30">
        <v>0</v>
      </c>
      <c r="AK168" s="30">
        <v>0</v>
      </c>
      <c r="AL168" s="31">
        <f t="shared" si="5"/>
        <v>83</v>
      </c>
      <c r="AM168" s="35"/>
    </row>
    <row r="169" spans="1:39" ht="33">
      <c r="A169" s="19" t="s">
        <v>170</v>
      </c>
      <c r="B169" s="32">
        <v>5042</v>
      </c>
      <c r="C169" s="19" t="s">
        <v>42</v>
      </c>
      <c r="D169" s="33" t="s">
        <v>23</v>
      </c>
      <c r="E169" s="34" t="s">
        <v>195</v>
      </c>
      <c r="F169" s="29">
        <v>7</v>
      </c>
      <c r="G169" s="30">
        <v>1</v>
      </c>
      <c r="H169" s="30">
        <v>8</v>
      </c>
      <c r="I169" s="30">
        <v>5</v>
      </c>
      <c r="J169" s="30">
        <v>1</v>
      </c>
      <c r="K169" s="30">
        <v>6</v>
      </c>
      <c r="L169" s="30">
        <v>2</v>
      </c>
      <c r="M169" s="30">
        <v>2</v>
      </c>
      <c r="N169" s="30">
        <v>2</v>
      </c>
      <c r="O169" s="30">
        <v>0</v>
      </c>
      <c r="P169" s="31">
        <v>14</v>
      </c>
      <c r="Q169" s="29">
        <v>0</v>
      </c>
      <c r="R169" s="30">
        <v>0</v>
      </c>
      <c r="S169" s="30">
        <v>0</v>
      </c>
      <c r="T169" s="30">
        <v>1</v>
      </c>
      <c r="U169" s="30">
        <v>0</v>
      </c>
      <c r="V169" s="30">
        <v>1</v>
      </c>
      <c r="W169" s="30">
        <v>0</v>
      </c>
      <c r="X169" s="30">
        <v>0</v>
      </c>
      <c r="Y169" s="30">
        <v>0</v>
      </c>
      <c r="Z169" s="30">
        <v>1</v>
      </c>
      <c r="AA169" s="31">
        <v>1</v>
      </c>
      <c r="AB169" s="29">
        <v>0</v>
      </c>
      <c r="AC169" s="30">
        <v>0</v>
      </c>
      <c r="AD169" s="30">
        <v>0</v>
      </c>
      <c r="AE169" s="30">
        <v>1</v>
      </c>
      <c r="AF169" s="30">
        <v>0</v>
      </c>
      <c r="AG169" s="30">
        <f t="shared" si="4"/>
        <v>1</v>
      </c>
      <c r="AH169" s="30">
        <v>0</v>
      </c>
      <c r="AI169" s="30">
        <v>0</v>
      </c>
      <c r="AJ169" s="30">
        <v>1</v>
      </c>
      <c r="AK169" s="30">
        <v>0</v>
      </c>
      <c r="AL169" s="31">
        <f t="shared" si="5"/>
        <v>1</v>
      </c>
      <c r="AM169" s="35"/>
    </row>
    <row r="170" spans="1:39" ht="33">
      <c r="A170" s="19" t="s">
        <v>170</v>
      </c>
      <c r="B170" s="32">
        <v>5037</v>
      </c>
      <c r="C170" s="19" t="s">
        <v>42</v>
      </c>
      <c r="D170" s="33" t="s">
        <v>23</v>
      </c>
      <c r="E170" s="34" t="s">
        <v>196</v>
      </c>
      <c r="F170" s="29">
        <v>19</v>
      </c>
      <c r="G170" s="30">
        <v>0</v>
      </c>
      <c r="H170" s="30">
        <v>19</v>
      </c>
      <c r="I170" s="30">
        <v>19</v>
      </c>
      <c r="J170" s="30">
        <v>2</v>
      </c>
      <c r="K170" s="30">
        <v>21</v>
      </c>
      <c r="L170" s="30">
        <v>11</v>
      </c>
      <c r="M170" s="30">
        <v>6</v>
      </c>
      <c r="N170" s="30">
        <v>2</v>
      </c>
      <c r="O170" s="30">
        <v>2</v>
      </c>
      <c r="P170" s="31">
        <v>40</v>
      </c>
      <c r="Q170" s="29">
        <v>0</v>
      </c>
      <c r="R170" s="30">
        <v>0</v>
      </c>
      <c r="S170" s="30">
        <v>0</v>
      </c>
      <c r="T170" s="30">
        <v>14</v>
      </c>
      <c r="U170" s="30">
        <v>2</v>
      </c>
      <c r="V170" s="30">
        <v>16</v>
      </c>
      <c r="W170" s="30">
        <v>8</v>
      </c>
      <c r="X170" s="30">
        <v>2</v>
      </c>
      <c r="Y170" s="30">
        <v>2</v>
      </c>
      <c r="Z170" s="30">
        <v>4</v>
      </c>
      <c r="AA170" s="31">
        <v>16</v>
      </c>
      <c r="AB170" s="29">
        <v>0</v>
      </c>
      <c r="AC170" s="30">
        <v>0</v>
      </c>
      <c r="AD170" s="30">
        <v>0</v>
      </c>
      <c r="AE170" s="30">
        <v>6</v>
      </c>
      <c r="AF170" s="30">
        <v>0</v>
      </c>
      <c r="AG170" s="30">
        <f t="shared" si="4"/>
        <v>6</v>
      </c>
      <c r="AH170" s="30">
        <v>0</v>
      </c>
      <c r="AI170" s="30">
        <v>1</v>
      </c>
      <c r="AJ170" s="30">
        <v>3</v>
      </c>
      <c r="AK170" s="30">
        <v>2</v>
      </c>
      <c r="AL170" s="31">
        <f t="shared" si="5"/>
        <v>6</v>
      </c>
      <c r="AM170" s="35"/>
    </row>
    <row r="171" spans="1:39" ht="33">
      <c r="A171" s="19" t="s">
        <v>170</v>
      </c>
      <c r="B171" s="32">
        <v>5039</v>
      </c>
      <c r="C171" s="19" t="s">
        <v>42</v>
      </c>
      <c r="D171" s="33" t="s">
        <v>23</v>
      </c>
      <c r="E171" s="34" t="s">
        <v>197</v>
      </c>
      <c r="F171" s="29">
        <v>0</v>
      </c>
      <c r="G171" s="30">
        <v>0</v>
      </c>
      <c r="H171" s="30">
        <v>0</v>
      </c>
      <c r="I171" s="30">
        <v>16</v>
      </c>
      <c r="J171" s="30">
        <v>2</v>
      </c>
      <c r="K171" s="30">
        <v>18</v>
      </c>
      <c r="L171" s="30">
        <v>7</v>
      </c>
      <c r="M171" s="30">
        <v>7</v>
      </c>
      <c r="N171" s="30">
        <v>4</v>
      </c>
      <c r="O171" s="30">
        <v>0</v>
      </c>
      <c r="P171" s="31">
        <v>18</v>
      </c>
      <c r="Q171" s="29">
        <v>0</v>
      </c>
      <c r="R171" s="30">
        <v>0</v>
      </c>
      <c r="S171" s="30">
        <v>0</v>
      </c>
      <c r="T171" s="30">
        <v>6</v>
      </c>
      <c r="U171" s="30">
        <v>2</v>
      </c>
      <c r="V171" s="30">
        <v>8</v>
      </c>
      <c r="W171" s="30">
        <v>0</v>
      </c>
      <c r="X171" s="30">
        <v>3</v>
      </c>
      <c r="Y171" s="30">
        <v>1</v>
      </c>
      <c r="Z171" s="30">
        <v>4</v>
      </c>
      <c r="AA171" s="31">
        <v>8</v>
      </c>
      <c r="AB171" s="29">
        <v>0</v>
      </c>
      <c r="AC171" s="30">
        <v>0</v>
      </c>
      <c r="AD171" s="30">
        <v>0</v>
      </c>
      <c r="AE171" s="30">
        <v>2</v>
      </c>
      <c r="AF171" s="30">
        <v>0</v>
      </c>
      <c r="AG171" s="30">
        <f t="shared" si="4"/>
        <v>2</v>
      </c>
      <c r="AH171" s="30">
        <v>0</v>
      </c>
      <c r="AI171" s="30">
        <v>0</v>
      </c>
      <c r="AJ171" s="30">
        <v>1</v>
      </c>
      <c r="AK171" s="30">
        <v>1</v>
      </c>
      <c r="AL171" s="31">
        <f t="shared" si="5"/>
        <v>2</v>
      </c>
      <c r="AM171" s="35"/>
    </row>
    <row r="172" spans="1:39" ht="33">
      <c r="A172" s="19" t="s">
        <v>170</v>
      </c>
      <c r="B172" s="32">
        <v>5038</v>
      </c>
      <c r="C172" s="19" t="s">
        <v>42</v>
      </c>
      <c r="D172" s="33" t="s">
        <v>23</v>
      </c>
      <c r="E172" s="34" t="s">
        <v>198</v>
      </c>
      <c r="F172" s="29">
        <v>0</v>
      </c>
      <c r="G172" s="30">
        <v>0</v>
      </c>
      <c r="H172" s="30">
        <v>0</v>
      </c>
      <c r="I172" s="30">
        <v>6</v>
      </c>
      <c r="J172" s="30">
        <v>2</v>
      </c>
      <c r="K172" s="30">
        <v>8</v>
      </c>
      <c r="L172" s="30">
        <v>2</v>
      </c>
      <c r="M172" s="30">
        <v>4</v>
      </c>
      <c r="N172" s="30">
        <v>2</v>
      </c>
      <c r="O172" s="30">
        <v>0</v>
      </c>
      <c r="P172" s="31">
        <v>8</v>
      </c>
      <c r="Q172" s="29">
        <v>0</v>
      </c>
      <c r="R172" s="30">
        <v>0</v>
      </c>
      <c r="S172" s="30">
        <v>0</v>
      </c>
      <c r="T172" s="30">
        <v>4</v>
      </c>
      <c r="U172" s="30">
        <v>0</v>
      </c>
      <c r="V172" s="30">
        <v>4</v>
      </c>
      <c r="W172" s="30">
        <v>0</v>
      </c>
      <c r="X172" s="30">
        <v>4</v>
      </c>
      <c r="Y172" s="30">
        <v>0</v>
      </c>
      <c r="Z172" s="30">
        <v>0</v>
      </c>
      <c r="AA172" s="31">
        <v>4</v>
      </c>
      <c r="AB172" s="29">
        <v>0</v>
      </c>
      <c r="AC172" s="30">
        <v>0</v>
      </c>
      <c r="AD172" s="30">
        <v>0</v>
      </c>
      <c r="AE172" s="30">
        <v>1</v>
      </c>
      <c r="AF172" s="30">
        <v>0</v>
      </c>
      <c r="AG172" s="30">
        <f t="shared" si="4"/>
        <v>1</v>
      </c>
      <c r="AH172" s="30">
        <v>0</v>
      </c>
      <c r="AI172" s="30">
        <v>0</v>
      </c>
      <c r="AJ172" s="30">
        <v>0</v>
      </c>
      <c r="AK172" s="30">
        <v>1</v>
      </c>
      <c r="AL172" s="31">
        <f t="shared" si="5"/>
        <v>1</v>
      </c>
      <c r="AM172" s="35"/>
    </row>
    <row r="173" spans="1:39" ht="33">
      <c r="A173" s="19" t="s">
        <v>170</v>
      </c>
      <c r="B173" s="32">
        <v>5058</v>
      </c>
      <c r="C173" s="19" t="s">
        <v>42</v>
      </c>
      <c r="D173" s="33" t="s">
        <v>23</v>
      </c>
      <c r="E173" s="34" t="s">
        <v>199</v>
      </c>
      <c r="F173" s="29">
        <v>0</v>
      </c>
      <c r="G173" s="30">
        <v>0</v>
      </c>
      <c r="H173" s="30">
        <v>0</v>
      </c>
      <c r="I173" s="30">
        <v>1</v>
      </c>
      <c r="J173" s="30">
        <v>0</v>
      </c>
      <c r="K173" s="30">
        <v>1</v>
      </c>
      <c r="L173" s="30">
        <v>0</v>
      </c>
      <c r="M173" s="30">
        <v>1</v>
      </c>
      <c r="N173" s="30">
        <v>0</v>
      </c>
      <c r="O173" s="30">
        <v>0</v>
      </c>
      <c r="P173" s="31">
        <v>1</v>
      </c>
      <c r="Q173" s="29">
        <v>0</v>
      </c>
      <c r="R173" s="30">
        <v>0</v>
      </c>
      <c r="S173" s="30">
        <v>0</v>
      </c>
      <c r="T173" s="30">
        <v>4</v>
      </c>
      <c r="U173" s="30">
        <v>1</v>
      </c>
      <c r="V173" s="30">
        <v>5</v>
      </c>
      <c r="W173" s="30">
        <v>0</v>
      </c>
      <c r="X173" s="30">
        <v>0</v>
      </c>
      <c r="Y173" s="30">
        <v>2</v>
      </c>
      <c r="Z173" s="30">
        <v>3</v>
      </c>
      <c r="AA173" s="31">
        <v>5</v>
      </c>
      <c r="AB173" s="29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f t="shared" si="4"/>
        <v>0</v>
      </c>
      <c r="AH173" s="30">
        <v>0</v>
      </c>
      <c r="AI173" s="30">
        <v>0</v>
      </c>
      <c r="AJ173" s="30">
        <v>0</v>
      </c>
      <c r="AK173" s="30">
        <v>0</v>
      </c>
      <c r="AL173" s="31">
        <f t="shared" si="5"/>
        <v>0</v>
      </c>
      <c r="AM173" s="35"/>
    </row>
    <row r="174" spans="1:39" ht="33">
      <c r="A174" s="19" t="s">
        <v>170</v>
      </c>
      <c r="B174" s="32">
        <v>5041</v>
      </c>
      <c r="C174" s="19" t="s">
        <v>42</v>
      </c>
      <c r="D174" s="33" t="s">
        <v>23</v>
      </c>
      <c r="E174" s="34" t="s">
        <v>200</v>
      </c>
      <c r="F174" s="29">
        <v>12</v>
      </c>
      <c r="G174" s="30">
        <v>0</v>
      </c>
      <c r="H174" s="30">
        <v>12</v>
      </c>
      <c r="I174" s="30">
        <v>28</v>
      </c>
      <c r="J174" s="30">
        <v>1</v>
      </c>
      <c r="K174" s="30">
        <v>29</v>
      </c>
      <c r="L174" s="30">
        <v>14</v>
      </c>
      <c r="M174" s="30">
        <v>7</v>
      </c>
      <c r="N174" s="30">
        <v>8</v>
      </c>
      <c r="O174" s="30">
        <v>0</v>
      </c>
      <c r="P174" s="31">
        <v>41</v>
      </c>
      <c r="Q174" s="29">
        <v>0</v>
      </c>
      <c r="R174" s="30">
        <v>0</v>
      </c>
      <c r="S174" s="30">
        <v>0</v>
      </c>
      <c r="T174" s="30">
        <v>28</v>
      </c>
      <c r="U174" s="30">
        <v>0</v>
      </c>
      <c r="V174" s="30">
        <v>28</v>
      </c>
      <c r="W174" s="30">
        <v>11</v>
      </c>
      <c r="X174" s="30">
        <v>10</v>
      </c>
      <c r="Y174" s="30">
        <v>3</v>
      </c>
      <c r="Z174" s="30">
        <v>4</v>
      </c>
      <c r="AA174" s="31">
        <v>28</v>
      </c>
      <c r="AB174" s="29">
        <v>0</v>
      </c>
      <c r="AC174" s="30">
        <v>0</v>
      </c>
      <c r="AD174" s="30">
        <v>0</v>
      </c>
      <c r="AE174" s="30">
        <v>5</v>
      </c>
      <c r="AF174" s="30">
        <v>1</v>
      </c>
      <c r="AG174" s="30">
        <f t="shared" si="4"/>
        <v>6</v>
      </c>
      <c r="AH174" s="30">
        <v>0</v>
      </c>
      <c r="AI174" s="30">
        <v>3</v>
      </c>
      <c r="AJ174" s="30">
        <v>0</v>
      </c>
      <c r="AK174" s="30">
        <v>3</v>
      </c>
      <c r="AL174" s="31">
        <f t="shared" si="5"/>
        <v>6</v>
      </c>
      <c r="AM174" s="35"/>
    </row>
    <row r="175" spans="1:39" ht="33">
      <c r="A175" s="19" t="s">
        <v>201</v>
      </c>
      <c r="B175" s="32">
        <v>7753</v>
      </c>
      <c r="C175" s="19" t="s">
        <v>18</v>
      </c>
      <c r="D175" s="33" t="s">
        <v>23</v>
      </c>
      <c r="E175" s="34" t="s">
        <v>202</v>
      </c>
      <c r="F175" s="29">
        <v>2</v>
      </c>
      <c r="G175" s="30">
        <v>1</v>
      </c>
      <c r="H175" s="30">
        <v>3</v>
      </c>
      <c r="I175" s="30">
        <v>2</v>
      </c>
      <c r="J175" s="30">
        <v>0</v>
      </c>
      <c r="K175" s="30">
        <v>2</v>
      </c>
      <c r="L175" s="30">
        <v>2</v>
      </c>
      <c r="M175" s="30">
        <v>0</v>
      </c>
      <c r="N175" s="30">
        <v>0</v>
      </c>
      <c r="O175" s="30">
        <v>0</v>
      </c>
      <c r="P175" s="31">
        <v>5</v>
      </c>
      <c r="Q175" s="29">
        <v>1</v>
      </c>
      <c r="R175" s="30">
        <v>0</v>
      </c>
      <c r="S175" s="30">
        <v>1</v>
      </c>
      <c r="T175" s="30">
        <v>1</v>
      </c>
      <c r="U175" s="30">
        <v>0</v>
      </c>
      <c r="V175" s="30">
        <v>1</v>
      </c>
      <c r="W175" s="30">
        <v>1</v>
      </c>
      <c r="X175" s="30">
        <v>0</v>
      </c>
      <c r="Y175" s="30">
        <v>0</v>
      </c>
      <c r="Z175" s="30">
        <v>0</v>
      </c>
      <c r="AA175" s="31">
        <v>2</v>
      </c>
      <c r="AB175" s="29">
        <v>2</v>
      </c>
      <c r="AC175" s="30">
        <v>0</v>
      </c>
      <c r="AD175" s="30">
        <v>2</v>
      </c>
      <c r="AE175" s="30">
        <v>3</v>
      </c>
      <c r="AF175" s="30">
        <v>0</v>
      </c>
      <c r="AG175" s="30">
        <f t="shared" si="4"/>
        <v>3</v>
      </c>
      <c r="AH175" s="30">
        <v>2</v>
      </c>
      <c r="AI175" s="30">
        <v>1</v>
      </c>
      <c r="AJ175" s="30">
        <v>0</v>
      </c>
      <c r="AK175" s="30">
        <v>0</v>
      </c>
      <c r="AL175" s="31">
        <f t="shared" si="5"/>
        <v>5</v>
      </c>
      <c r="AM175" s="35"/>
    </row>
    <row r="176" spans="1:39" ht="33">
      <c r="A176" s="25" t="s">
        <v>201</v>
      </c>
      <c r="B176" s="26">
        <v>7751</v>
      </c>
      <c r="C176" s="25" t="s">
        <v>18</v>
      </c>
      <c r="D176" s="27" t="s">
        <v>20</v>
      </c>
      <c r="E176" s="28" t="s">
        <v>203</v>
      </c>
      <c r="F176" s="29">
        <v>0</v>
      </c>
      <c r="G176" s="30">
        <v>0</v>
      </c>
      <c r="H176" s="30">
        <v>0</v>
      </c>
      <c r="I176" s="30">
        <v>1</v>
      </c>
      <c r="J176" s="30">
        <v>1</v>
      </c>
      <c r="K176" s="30">
        <v>2</v>
      </c>
      <c r="L176" s="30">
        <v>2</v>
      </c>
      <c r="M176" s="30">
        <v>0</v>
      </c>
      <c r="N176" s="30">
        <v>0</v>
      </c>
      <c r="O176" s="30">
        <v>0</v>
      </c>
      <c r="P176" s="31">
        <v>2</v>
      </c>
      <c r="Q176" s="29">
        <v>5</v>
      </c>
      <c r="R176" s="30">
        <v>0</v>
      </c>
      <c r="S176" s="30">
        <v>5</v>
      </c>
      <c r="T176" s="30">
        <v>3</v>
      </c>
      <c r="U176" s="30">
        <v>4</v>
      </c>
      <c r="V176" s="30">
        <v>7</v>
      </c>
      <c r="W176" s="30">
        <v>1</v>
      </c>
      <c r="X176" s="30">
        <v>6</v>
      </c>
      <c r="Y176" s="30">
        <v>0</v>
      </c>
      <c r="Z176" s="30">
        <v>0</v>
      </c>
      <c r="AA176" s="31">
        <v>12</v>
      </c>
      <c r="AB176" s="29">
        <v>3</v>
      </c>
      <c r="AC176" s="30">
        <v>0</v>
      </c>
      <c r="AD176" s="30">
        <v>3</v>
      </c>
      <c r="AE176" s="30">
        <v>7</v>
      </c>
      <c r="AF176" s="30">
        <v>6</v>
      </c>
      <c r="AG176" s="30">
        <f t="shared" si="4"/>
        <v>13</v>
      </c>
      <c r="AH176" s="30">
        <v>3</v>
      </c>
      <c r="AI176" s="30">
        <v>6</v>
      </c>
      <c r="AJ176" s="30">
        <v>3</v>
      </c>
      <c r="AK176" s="30">
        <v>1</v>
      </c>
      <c r="AL176" s="31">
        <f t="shared" si="5"/>
        <v>16</v>
      </c>
      <c r="AM176" s="35"/>
    </row>
    <row r="177" spans="1:39" ht="33">
      <c r="A177" s="19" t="s">
        <v>201</v>
      </c>
      <c r="B177" s="32">
        <v>1058</v>
      </c>
      <c r="C177" s="19" t="s">
        <v>22</v>
      </c>
      <c r="D177" s="33" t="s">
        <v>23</v>
      </c>
      <c r="E177" s="34" t="s">
        <v>204</v>
      </c>
      <c r="F177" s="29">
        <v>0</v>
      </c>
      <c r="G177" s="30">
        <v>0</v>
      </c>
      <c r="H177" s="30">
        <v>0</v>
      </c>
      <c r="I177" s="30">
        <v>19</v>
      </c>
      <c r="J177" s="30">
        <v>3</v>
      </c>
      <c r="K177" s="30">
        <v>22</v>
      </c>
      <c r="L177" s="30">
        <v>1</v>
      </c>
      <c r="M177" s="30">
        <v>6</v>
      </c>
      <c r="N177" s="30">
        <v>5</v>
      </c>
      <c r="O177" s="30">
        <v>10</v>
      </c>
      <c r="P177" s="31">
        <v>22</v>
      </c>
      <c r="Q177" s="29">
        <v>0</v>
      </c>
      <c r="R177" s="30">
        <v>0</v>
      </c>
      <c r="S177" s="30">
        <v>0</v>
      </c>
      <c r="T177" s="30">
        <v>7</v>
      </c>
      <c r="U177" s="30">
        <v>3</v>
      </c>
      <c r="V177" s="30">
        <v>10</v>
      </c>
      <c r="W177" s="30">
        <v>0</v>
      </c>
      <c r="X177" s="30">
        <v>1</v>
      </c>
      <c r="Y177" s="30">
        <v>1</v>
      </c>
      <c r="Z177" s="30">
        <v>8</v>
      </c>
      <c r="AA177" s="31">
        <v>10</v>
      </c>
      <c r="AB177" s="29">
        <v>0</v>
      </c>
      <c r="AC177" s="30">
        <v>0</v>
      </c>
      <c r="AD177" s="30">
        <v>0</v>
      </c>
      <c r="AE177" s="30">
        <v>3</v>
      </c>
      <c r="AF177" s="30">
        <v>1</v>
      </c>
      <c r="AG177" s="30">
        <f t="shared" si="4"/>
        <v>4</v>
      </c>
      <c r="AH177" s="30">
        <v>0</v>
      </c>
      <c r="AI177" s="30">
        <v>0</v>
      </c>
      <c r="AJ177" s="30">
        <v>1</v>
      </c>
      <c r="AK177" s="30">
        <v>3</v>
      </c>
      <c r="AL177" s="31">
        <f t="shared" si="5"/>
        <v>4</v>
      </c>
      <c r="AM177" s="35"/>
    </row>
    <row r="178" spans="1:39" ht="33">
      <c r="A178" s="19" t="s">
        <v>201</v>
      </c>
      <c r="B178" s="32">
        <v>1061</v>
      </c>
      <c r="C178" s="19" t="s">
        <v>22</v>
      </c>
      <c r="D178" s="33" t="s">
        <v>23</v>
      </c>
      <c r="E178" s="34" t="s">
        <v>205</v>
      </c>
      <c r="F178" s="29">
        <v>0</v>
      </c>
      <c r="G178" s="30">
        <v>0</v>
      </c>
      <c r="H178" s="30">
        <v>0</v>
      </c>
      <c r="I178" s="30">
        <v>1</v>
      </c>
      <c r="J178" s="30">
        <v>5</v>
      </c>
      <c r="K178" s="30">
        <v>6</v>
      </c>
      <c r="L178" s="30">
        <v>1</v>
      </c>
      <c r="M178" s="30">
        <v>0</v>
      </c>
      <c r="N178" s="30">
        <v>1</v>
      </c>
      <c r="O178" s="30">
        <v>4</v>
      </c>
      <c r="P178" s="31">
        <v>6</v>
      </c>
      <c r="Q178" s="29">
        <v>0</v>
      </c>
      <c r="R178" s="30">
        <v>0</v>
      </c>
      <c r="S178" s="30">
        <v>0</v>
      </c>
      <c r="T178" s="30">
        <v>2</v>
      </c>
      <c r="U178" s="30">
        <v>1</v>
      </c>
      <c r="V178" s="30">
        <v>3</v>
      </c>
      <c r="W178" s="30">
        <v>0</v>
      </c>
      <c r="X178" s="30">
        <v>0</v>
      </c>
      <c r="Y178" s="30">
        <v>2</v>
      </c>
      <c r="Z178" s="30">
        <v>1</v>
      </c>
      <c r="AA178" s="31">
        <v>3</v>
      </c>
      <c r="AB178" s="29">
        <v>0</v>
      </c>
      <c r="AC178" s="30">
        <v>0</v>
      </c>
      <c r="AD178" s="30">
        <v>0</v>
      </c>
      <c r="AE178" s="30">
        <v>0</v>
      </c>
      <c r="AF178" s="30">
        <v>3</v>
      </c>
      <c r="AG178" s="30">
        <f t="shared" si="4"/>
        <v>3</v>
      </c>
      <c r="AH178" s="30">
        <v>0</v>
      </c>
      <c r="AI178" s="30">
        <v>0</v>
      </c>
      <c r="AJ178" s="30">
        <v>0</v>
      </c>
      <c r="AK178" s="30">
        <v>3</v>
      </c>
      <c r="AL178" s="31">
        <f t="shared" si="5"/>
        <v>3</v>
      </c>
      <c r="AM178" s="35"/>
    </row>
    <row r="179" spans="1:39" ht="33">
      <c r="A179" s="38" t="s">
        <v>201</v>
      </c>
      <c r="B179" s="39">
        <v>8016</v>
      </c>
      <c r="C179" s="38" t="s">
        <v>206</v>
      </c>
      <c r="D179" s="27" t="s">
        <v>20</v>
      </c>
      <c r="E179" s="40" t="s">
        <v>207</v>
      </c>
      <c r="F179" s="29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1">
        <v>0</v>
      </c>
      <c r="Q179" s="29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1">
        <v>0</v>
      </c>
      <c r="AB179" s="29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f t="shared" si="4"/>
        <v>0</v>
      </c>
      <c r="AH179" s="30">
        <v>0</v>
      </c>
      <c r="AI179" s="30">
        <v>0</v>
      </c>
      <c r="AJ179" s="30">
        <v>0</v>
      </c>
      <c r="AK179" s="30">
        <v>0</v>
      </c>
      <c r="AL179" s="31">
        <f t="shared" si="5"/>
        <v>0</v>
      </c>
      <c r="AM179" s="35"/>
    </row>
    <row r="180" spans="1:39" ht="33">
      <c r="A180" s="19" t="s">
        <v>201</v>
      </c>
      <c r="B180" s="32">
        <v>8742</v>
      </c>
      <c r="C180" s="19" t="s">
        <v>29</v>
      </c>
      <c r="D180" s="33" t="s">
        <v>23</v>
      </c>
      <c r="E180" s="34" t="s">
        <v>208</v>
      </c>
      <c r="F180" s="29">
        <v>1</v>
      </c>
      <c r="G180" s="30">
        <v>1</v>
      </c>
      <c r="H180" s="30">
        <v>2</v>
      </c>
      <c r="I180" s="30">
        <v>7</v>
      </c>
      <c r="J180" s="30">
        <v>1</v>
      </c>
      <c r="K180" s="30">
        <v>8</v>
      </c>
      <c r="L180" s="30">
        <v>7</v>
      </c>
      <c r="M180" s="30">
        <v>1</v>
      </c>
      <c r="N180" s="30">
        <v>0</v>
      </c>
      <c r="O180" s="30">
        <v>0</v>
      </c>
      <c r="P180" s="31">
        <v>10</v>
      </c>
      <c r="Q180" s="29">
        <v>0</v>
      </c>
      <c r="R180" s="30">
        <v>1</v>
      </c>
      <c r="S180" s="30">
        <v>1</v>
      </c>
      <c r="T180" s="30">
        <v>4</v>
      </c>
      <c r="U180" s="30">
        <v>2</v>
      </c>
      <c r="V180" s="30">
        <v>6</v>
      </c>
      <c r="W180" s="30">
        <v>5</v>
      </c>
      <c r="X180" s="30">
        <v>1</v>
      </c>
      <c r="Y180" s="30">
        <v>0</v>
      </c>
      <c r="Z180" s="30">
        <v>0</v>
      </c>
      <c r="AA180" s="31">
        <v>7</v>
      </c>
      <c r="AB180" s="29">
        <v>3</v>
      </c>
      <c r="AC180" s="30">
        <v>2</v>
      </c>
      <c r="AD180" s="30">
        <v>5</v>
      </c>
      <c r="AE180" s="30">
        <v>9</v>
      </c>
      <c r="AF180" s="30">
        <v>0</v>
      </c>
      <c r="AG180" s="30">
        <f t="shared" si="4"/>
        <v>9</v>
      </c>
      <c r="AH180" s="30">
        <v>6</v>
      </c>
      <c r="AI180" s="30">
        <v>2</v>
      </c>
      <c r="AJ180" s="30">
        <v>1</v>
      </c>
      <c r="AK180" s="30">
        <v>0</v>
      </c>
      <c r="AL180" s="31">
        <f t="shared" si="5"/>
        <v>14</v>
      </c>
      <c r="AM180" s="35"/>
    </row>
    <row r="181" spans="1:39" ht="33">
      <c r="A181" s="25" t="s">
        <v>201</v>
      </c>
      <c r="B181" s="26">
        <v>8751</v>
      </c>
      <c r="C181" s="25" t="s">
        <v>29</v>
      </c>
      <c r="D181" s="27" t="s">
        <v>20</v>
      </c>
      <c r="E181" s="28" t="s">
        <v>209</v>
      </c>
      <c r="F181" s="29">
        <v>2</v>
      </c>
      <c r="G181" s="30">
        <v>6</v>
      </c>
      <c r="H181" s="30">
        <v>8</v>
      </c>
      <c r="I181" s="30">
        <v>3</v>
      </c>
      <c r="J181" s="30">
        <v>3</v>
      </c>
      <c r="K181" s="30">
        <v>6</v>
      </c>
      <c r="L181" s="30">
        <v>6</v>
      </c>
      <c r="M181" s="30">
        <v>0</v>
      </c>
      <c r="N181" s="30">
        <v>0</v>
      </c>
      <c r="O181" s="30">
        <v>0</v>
      </c>
      <c r="P181" s="31">
        <v>14</v>
      </c>
      <c r="Q181" s="29">
        <v>1</v>
      </c>
      <c r="R181" s="30">
        <v>3</v>
      </c>
      <c r="S181" s="30">
        <v>4</v>
      </c>
      <c r="T181" s="30">
        <v>3</v>
      </c>
      <c r="U181" s="30">
        <v>0</v>
      </c>
      <c r="V181" s="30">
        <v>3</v>
      </c>
      <c r="W181" s="30">
        <v>2</v>
      </c>
      <c r="X181" s="30">
        <v>1</v>
      </c>
      <c r="Y181" s="30">
        <v>0</v>
      </c>
      <c r="Z181" s="30">
        <v>0</v>
      </c>
      <c r="AA181" s="31">
        <v>7</v>
      </c>
      <c r="AB181" s="29">
        <v>1</v>
      </c>
      <c r="AC181" s="30">
        <v>0</v>
      </c>
      <c r="AD181" s="30">
        <v>1</v>
      </c>
      <c r="AE181" s="30">
        <v>5</v>
      </c>
      <c r="AF181" s="30">
        <v>2</v>
      </c>
      <c r="AG181" s="30">
        <f t="shared" si="4"/>
        <v>7</v>
      </c>
      <c r="AH181" s="30">
        <v>6</v>
      </c>
      <c r="AI181" s="30">
        <v>0</v>
      </c>
      <c r="AJ181" s="30">
        <v>1</v>
      </c>
      <c r="AK181" s="30">
        <v>0</v>
      </c>
      <c r="AL181" s="31">
        <f t="shared" si="5"/>
        <v>8</v>
      </c>
      <c r="AM181" s="35"/>
    </row>
    <row r="182" spans="1:39" ht="33">
      <c r="A182" s="19" t="s">
        <v>201</v>
      </c>
      <c r="B182" s="32">
        <v>5048</v>
      </c>
      <c r="C182" s="19" t="s">
        <v>42</v>
      </c>
      <c r="D182" s="33" t="s">
        <v>23</v>
      </c>
      <c r="E182" s="34" t="s">
        <v>210</v>
      </c>
      <c r="F182" s="29">
        <v>0</v>
      </c>
      <c r="G182" s="30">
        <v>0</v>
      </c>
      <c r="H182" s="30">
        <v>0</v>
      </c>
      <c r="I182" s="30">
        <v>1</v>
      </c>
      <c r="J182" s="30">
        <v>0</v>
      </c>
      <c r="K182" s="30">
        <v>1</v>
      </c>
      <c r="L182" s="30">
        <v>1</v>
      </c>
      <c r="M182" s="30">
        <v>0</v>
      </c>
      <c r="N182" s="30">
        <v>0</v>
      </c>
      <c r="O182" s="30">
        <v>0</v>
      </c>
      <c r="P182" s="31">
        <v>1</v>
      </c>
      <c r="Q182" s="29">
        <v>0</v>
      </c>
      <c r="R182" s="30">
        <v>0</v>
      </c>
      <c r="S182" s="30">
        <v>0</v>
      </c>
      <c r="T182" s="30">
        <v>1</v>
      </c>
      <c r="U182" s="30">
        <v>0</v>
      </c>
      <c r="V182" s="30">
        <v>1</v>
      </c>
      <c r="W182" s="30">
        <v>0</v>
      </c>
      <c r="X182" s="30">
        <v>1</v>
      </c>
      <c r="Y182" s="30">
        <v>0</v>
      </c>
      <c r="Z182" s="30">
        <v>0</v>
      </c>
      <c r="AA182" s="31">
        <v>1</v>
      </c>
      <c r="AB182" s="29">
        <v>0</v>
      </c>
      <c r="AC182" s="30">
        <v>0</v>
      </c>
      <c r="AD182" s="30">
        <v>0</v>
      </c>
      <c r="AE182" s="30">
        <v>1</v>
      </c>
      <c r="AF182" s="30">
        <v>1</v>
      </c>
      <c r="AG182" s="30">
        <f t="shared" si="4"/>
        <v>2</v>
      </c>
      <c r="AH182" s="30">
        <v>1</v>
      </c>
      <c r="AI182" s="30">
        <v>0</v>
      </c>
      <c r="AJ182" s="30">
        <v>0</v>
      </c>
      <c r="AK182" s="30">
        <v>1</v>
      </c>
      <c r="AL182" s="31">
        <f t="shared" si="5"/>
        <v>2</v>
      </c>
      <c r="AM182" s="35"/>
    </row>
    <row r="183" spans="1:39" ht="33">
      <c r="A183" s="25" t="s">
        <v>211</v>
      </c>
      <c r="B183" s="26">
        <v>7054</v>
      </c>
      <c r="C183" s="25" t="s">
        <v>18</v>
      </c>
      <c r="D183" s="27" t="s">
        <v>20</v>
      </c>
      <c r="E183" s="28" t="s">
        <v>212</v>
      </c>
      <c r="F183" s="29">
        <v>26</v>
      </c>
      <c r="G183" s="30">
        <v>15</v>
      </c>
      <c r="H183" s="30">
        <v>41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1">
        <v>41</v>
      </c>
      <c r="Q183" s="29">
        <v>32</v>
      </c>
      <c r="R183" s="30">
        <v>23</v>
      </c>
      <c r="S183" s="30">
        <v>55</v>
      </c>
      <c r="T183" s="30">
        <v>12</v>
      </c>
      <c r="U183" s="30">
        <v>21</v>
      </c>
      <c r="V183" s="30">
        <v>33</v>
      </c>
      <c r="W183" s="30">
        <v>33</v>
      </c>
      <c r="X183" s="30">
        <v>0</v>
      </c>
      <c r="Y183" s="30">
        <v>0</v>
      </c>
      <c r="Z183" s="30">
        <v>0</v>
      </c>
      <c r="AA183" s="31">
        <v>88</v>
      </c>
      <c r="AB183" s="29">
        <v>32</v>
      </c>
      <c r="AC183" s="30">
        <v>45</v>
      </c>
      <c r="AD183" s="30">
        <v>77</v>
      </c>
      <c r="AE183" s="30">
        <v>52</v>
      </c>
      <c r="AF183" s="30">
        <v>55</v>
      </c>
      <c r="AG183" s="30">
        <f t="shared" si="4"/>
        <v>107</v>
      </c>
      <c r="AH183" s="30">
        <v>70</v>
      </c>
      <c r="AI183" s="30">
        <v>35</v>
      </c>
      <c r="AJ183" s="30">
        <v>1</v>
      </c>
      <c r="AK183" s="30">
        <v>1</v>
      </c>
      <c r="AL183" s="31">
        <f t="shared" si="5"/>
        <v>184</v>
      </c>
      <c r="AM183" s="35"/>
    </row>
    <row r="184" spans="1:39" ht="33">
      <c r="A184" s="25" t="s">
        <v>211</v>
      </c>
      <c r="B184" s="26">
        <v>7055</v>
      </c>
      <c r="C184" s="25" t="s">
        <v>18</v>
      </c>
      <c r="D184" s="27" t="s">
        <v>20</v>
      </c>
      <c r="E184" s="28" t="s">
        <v>213</v>
      </c>
      <c r="F184" s="29">
        <v>4</v>
      </c>
      <c r="G184" s="30">
        <v>5</v>
      </c>
      <c r="H184" s="30">
        <v>9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1">
        <v>9</v>
      </c>
      <c r="Q184" s="29">
        <v>4</v>
      </c>
      <c r="R184" s="30">
        <v>5</v>
      </c>
      <c r="S184" s="30">
        <v>9</v>
      </c>
      <c r="T184" s="30">
        <v>0</v>
      </c>
      <c r="U184" s="30">
        <v>1</v>
      </c>
      <c r="V184" s="30">
        <v>1</v>
      </c>
      <c r="W184" s="30">
        <v>1</v>
      </c>
      <c r="X184" s="30">
        <v>0</v>
      </c>
      <c r="Y184" s="30">
        <v>0</v>
      </c>
      <c r="Z184" s="30">
        <v>0</v>
      </c>
      <c r="AA184" s="31">
        <v>10</v>
      </c>
      <c r="AB184" s="29">
        <v>8</v>
      </c>
      <c r="AC184" s="30">
        <v>6</v>
      </c>
      <c r="AD184" s="30">
        <v>14</v>
      </c>
      <c r="AE184" s="30">
        <v>1</v>
      </c>
      <c r="AF184" s="30">
        <v>1</v>
      </c>
      <c r="AG184" s="30">
        <f t="shared" si="4"/>
        <v>2</v>
      </c>
      <c r="AH184" s="30">
        <v>1</v>
      </c>
      <c r="AI184" s="30">
        <v>1</v>
      </c>
      <c r="AJ184" s="30">
        <v>0</v>
      </c>
      <c r="AK184" s="30">
        <v>0</v>
      </c>
      <c r="AL184" s="31">
        <f t="shared" si="5"/>
        <v>16</v>
      </c>
      <c r="AM184" s="35"/>
    </row>
    <row r="185" spans="1:39" ht="33">
      <c r="A185" s="19" t="s">
        <v>211</v>
      </c>
      <c r="B185" s="32">
        <v>1012</v>
      </c>
      <c r="C185" s="19" t="s">
        <v>22</v>
      </c>
      <c r="D185" s="33" t="s">
        <v>23</v>
      </c>
      <c r="E185" s="34" t="s">
        <v>214</v>
      </c>
      <c r="F185" s="29">
        <v>18</v>
      </c>
      <c r="G185" s="30">
        <v>7</v>
      </c>
      <c r="H185" s="30">
        <v>25</v>
      </c>
      <c r="I185" s="30">
        <v>72</v>
      </c>
      <c r="J185" s="30">
        <v>67</v>
      </c>
      <c r="K185" s="30">
        <v>139</v>
      </c>
      <c r="L185" s="30">
        <v>41</v>
      </c>
      <c r="M185" s="30">
        <v>24</v>
      </c>
      <c r="N185" s="30">
        <v>28</v>
      </c>
      <c r="O185" s="30">
        <v>46</v>
      </c>
      <c r="P185" s="31">
        <v>164</v>
      </c>
      <c r="Q185" s="29">
        <v>0</v>
      </c>
      <c r="R185" s="30">
        <v>0</v>
      </c>
      <c r="S185" s="30">
        <v>0</v>
      </c>
      <c r="T185" s="30">
        <v>52</v>
      </c>
      <c r="U185" s="30">
        <v>50</v>
      </c>
      <c r="V185" s="30">
        <v>102</v>
      </c>
      <c r="W185" s="30">
        <v>17</v>
      </c>
      <c r="X185" s="30">
        <v>25</v>
      </c>
      <c r="Y185" s="30">
        <v>18</v>
      </c>
      <c r="Z185" s="30">
        <v>42</v>
      </c>
      <c r="AA185" s="31">
        <v>102</v>
      </c>
      <c r="AB185" s="29">
        <v>0</v>
      </c>
      <c r="AC185" s="30">
        <v>1</v>
      </c>
      <c r="AD185" s="30">
        <v>1</v>
      </c>
      <c r="AE185" s="30">
        <v>23</v>
      </c>
      <c r="AF185" s="30">
        <v>27</v>
      </c>
      <c r="AG185" s="30">
        <f t="shared" si="4"/>
        <v>50</v>
      </c>
      <c r="AH185" s="30">
        <v>1</v>
      </c>
      <c r="AI185" s="30">
        <v>5</v>
      </c>
      <c r="AJ185" s="30">
        <v>19</v>
      </c>
      <c r="AK185" s="30">
        <v>25</v>
      </c>
      <c r="AL185" s="31">
        <f t="shared" si="5"/>
        <v>51</v>
      </c>
      <c r="AM185" s="35"/>
    </row>
    <row r="186" spans="1:39" ht="33">
      <c r="A186" s="19" t="s">
        <v>211</v>
      </c>
      <c r="B186" s="32">
        <v>1014</v>
      </c>
      <c r="C186" s="19" t="s">
        <v>22</v>
      </c>
      <c r="D186" s="33" t="s">
        <v>23</v>
      </c>
      <c r="E186" s="34" t="s">
        <v>215</v>
      </c>
      <c r="F186" s="29">
        <v>2</v>
      </c>
      <c r="G186" s="30">
        <v>2</v>
      </c>
      <c r="H186" s="30">
        <v>4</v>
      </c>
      <c r="I186" s="30">
        <v>3</v>
      </c>
      <c r="J186" s="30">
        <v>3</v>
      </c>
      <c r="K186" s="30">
        <v>6</v>
      </c>
      <c r="L186" s="30">
        <v>1</v>
      </c>
      <c r="M186" s="30">
        <v>1</v>
      </c>
      <c r="N186" s="30">
        <v>1</v>
      </c>
      <c r="O186" s="30">
        <v>3</v>
      </c>
      <c r="P186" s="31">
        <v>10</v>
      </c>
      <c r="Q186" s="29">
        <v>0</v>
      </c>
      <c r="R186" s="30">
        <v>0</v>
      </c>
      <c r="S186" s="30">
        <v>0</v>
      </c>
      <c r="T186" s="30">
        <v>3</v>
      </c>
      <c r="U186" s="30">
        <v>3</v>
      </c>
      <c r="V186" s="30">
        <v>6</v>
      </c>
      <c r="W186" s="30">
        <v>4</v>
      </c>
      <c r="X186" s="30">
        <v>2</v>
      </c>
      <c r="Y186" s="30">
        <v>0</v>
      </c>
      <c r="Z186" s="30">
        <v>0</v>
      </c>
      <c r="AA186" s="31">
        <v>6</v>
      </c>
      <c r="AB186" s="29">
        <v>0</v>
      </c>
      <c r="AC186" s="30">
        <v>0</v>
      </c>
      <c r="AD186" s="30">
        <v>0</v>
      </c>
      <c r="AE186" s="30">
        <v>4</v>
      </c>
      <c r="AF186" s="30">
        <v>0</v>
      </c>
      <c r="AG186" s="30">
        <f t="shared" si="4"/>
        <v>4</v>
      </c>
      <c r="AH186" s="30">
        <v>0</v>
      </c>
      <c r="AI186" s="30">
        <v>1</v>
      </c>
      <c r="AJ186" s="30">
        <v>3</v>
      </c>
      <c r="AK186" s="30">
        <v>0</v>
      </c>
      <c r="AL186" s="31">
        <f t="shared" si="5"/>
        <v>4</v>
      </c>
      <c r="AM186" s="35"/>
    </row>
    <row r="187" spans="1:39" ht="33">
      <c r="A187" s="25" t="s">
        <v>211</v>
      </c>
      <c r="B187" s="36">
        <v>8964</v>
      </c>
      <c r="C187" s="25" t="s">
        <v>29</v>
      </c>
      <c r="D187" s="27" t="s">
        <v>20</v>
      </c>
      <c r="E187" s="37" t="s">
        <v>216</v>
      </c>
      <c r="F187" s="29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1">
        <v>0</v>
      </c>
      <c r="Q187" s="29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1">
        <v>0</v>
      </c>
      <c r="AB187" s="29">
        <v>0</v>
      </c>
      <c r="AC187" s="30">
        <v>0</v>
      </c>
      <c r="AD187" s="30">
        <v>0</v>
      </c>
      <c r="AE187" s="30">
        <v>0</v>
      </c>
      <c r="AF187" s="30">
        <v>0</v>
      </c>
      <c r="AG187" s="30">
        <f t="shared" si="4"/>
        <v>0</v>
      </c>
      <c r="AH187" s="30">
        <v>0</v>
      </c>
      <c r="AI187" s="30">
        <v>0</v>
      </c>
      <c r="AJ187" s="30">
        <v>0</v>
      </c>
      <c r="AK187" s="30">
        <v>0</v>
      </c>
      <c r="AL187" s="31">
        <f t="shared" si="5"/>
        <v>0</v>
      </c>
      <c r="AM187" s="35"/>
    </row>
    <row r="188" spans="1:39" ht="33">
      <c r="A188" s="19" t="s">
        <v>211</v>
      </c>
      <c r="B188" s="32">
        <v>8054</v>
      </c>
      <c r="C188" s="19" t="s">
        <v>29</v>
      </c>
      <c r="D188" s="33" t="s">
        <v>23</v>
      </c>
      <c r="E188" s="34" t="s">
        <v>217</v>
      </c>
      <c r="F188" s="29">
        <v>17</v>
      </c>
      <c r="G188" s="30">
        <v>8</v>
      </c>
      <c r="H188" s="30">
        <v>25</v>
      </c>
      <c r="I188" s="30">
        <v>1</v>
      </c>
      <c r="J188" s="30">
        <v>1</v>
      </c>
      <c r="K188" s="30">
        <v>2</v>
      </c>
      <c r="L188" s="30">
        <v>2</v>
      </c>
      <c r="M188" s="30">
        <v>0</v>
      </c>
      <c r="N188" s="30">
        <v>0</v>
      </c>
      <c r="O188" s="30">
        <v>0</v>
      </c>
      <c r="P188" s="31">
        <v>27</v>
      </c>
      <c r="Q188" s="29">
        <v>8</v>
      </c>
      <c r="R188" s="30">
        <v>8</v>
      </c>
      <c r="S188" s="30">
        <v>16</v>
      </c>
      <c r="T188" s="30">
        <v>4</v>
      </c>
      <c r="U188" s="30">
        <v>4</v>
      </c>
      <c r="V188" s="30">
        <v>8</v>
      </c>
      <c r="W188" s="30">
        <v>8</v>
      </c>
      <c r="X188" s="30">
        <v>0</v>
      </c>
      <c r="Y188" s="30">
        <v>0</v>
      </c>
      <c r="Z188" s="30">
        <v>0</v>
      </c>
      <c r="AA188" s="31">
        <v>24</v>
      </c>
      <c r="AB188" s="29">
        <v>22</v>
      </c>
      <c r="AC188" s="30">
        <v>6</v>
      </c>
      <c r="AD188" s="30">
        <v>28</v>
      </c>
      <c r="AE188" s="30">
        <v>2</v>
      </c>
      <c r="AF188" s="30">
        <v>3</v>
      </c>
      <c r="AG188" s="30">
        <f t="shared" si="4"/>
        <v>5</v>
      </c>
      <c r="AH188" s="30">
        <v>4</v>
      </c>
      <c r="AI188" s="30">
        <v>1</v>
      </c>
      <c r="AJ188" s="30">
        <v>0</v>
      </c>
      <c r="AK188" s="30">
        <v>0</v>
      </c>
      <c r="AL188" s="31">
        <f t="shared" si="5"/>
        <v>33</v>
      </c>
      <c r="AM188" s="35"/>
    </row>
    <row r="189" spans="1:39" ht="33">
      <c r="A189" s="25" t="s">
        <v>211</v>
      </c>
      <c r="B189" s="36">
        <v>8015</v>
      </c>
      <c r="C189" s="25" t="s">
        <v>29</v>
      </c>
      <c r="D189" s="27" t="s">
        <v>20</v>
      </c>
      <c r="E189" s="37" t="s">
        <v>218</v>
      </c>
      <c r="F189" s="29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1">
        <v>0</v>
      </c>
      <c r="Q189" s="29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1">
        <v>0</v>
      </c>
      <c r="AB189" s="29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f t="shared" si="4"/>
        <v>0</v>
      </c>
      <c r="AH189" s="30">
        <v>0</v>
      </c>
      <c r="AI189" s="30">
        <v>0</v>
      </c>
      <c r="AJ189" s="30">
        <v>0</v>
      </c>
      <c r="AK189" s="30">
        <v>0</v>
      </c>
      <c r="AL189" s="31">
        <f t="shared" si="5"/>
        <v>0</v>
      </c>
      <c r="AM189" s="35"/>
    </row>
    <row r="190" spans="1:39" ht="33">
      <c r="A190" s="25" t="s">
        <v>211</v>
      </c>
      <c r="B190" s="36">
        <v>8965</v>
      </c>
      <c r="C190" s="25" t="s">
        <v>29</v>
      </c>
      <c r="D190" s="27" t="s">
        <v>20</v>
      </c>
      <c r="E190" s="37" t="s">
        <v>219</v>
      </c>
      <c r="F190" s="29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1">
        <v>0</v>
      </c>
      <c r="Q190" s="29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1">
        <v>0</v>
      </c>
      <c r="AB190" s="29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f t="shared" si="4"/>
        <v>0</v>
      </c>
      <c r="AH190" s="30">
        <v>0</v>
      </c>
      <c r="AI190" s="30">
        <v>0</v>
      </c>
      <c r="AJ190" s="30">
        <v>0</v>
      </c>
      <c r="AK190" s="30">
        <v>0</v>
      </c>
      <c r="AL190" s="31">
        <f t="shared" si="5"/>
        <v>0</v>
      </c>
      <c r="AM190" s="35"/>
    </row>
    <row r="191" spans="1:39" ht="33">
      <c r="A191" s="19" t="s">
        <v>211</v>
      </c>
      <c r="B191" s="32">
        <v>8057</v>
      </c>
      <c r="C191" s="19" t="s">
        <v>29</v>
      </c>
      <c r="D191" s="33" t="s">
        <v>23</v>
      </c>
      <c r="E191" s="34" t="s">
        <v>220</v>
      </c>
      <c r="F191" s="29">
        <v>10</v>
      </c>
      <c r="G191" s="30">
        <v>3</v>
      </c>
      <c r="H191" s="30">
        <v>13</v>
      </c>
      <c r="I191" s="30">
        <v>1</v>
      </c>
      <c r="J191" s="30">
        <v>1</v>
      </c>
      <c r="K191" s="30">
        <v>2</v>
      </c>
      <c r="L191" s="30">
        <v>2</v>
      </c>
      <c r="M191" s="30">
        <v>0</v>
      </c>
      <c r="N191" s="30">
        <v>0</v>
      </c>
      <c r="O191" s="30">
        <v>0</v>
      </c>
      <c r="P191" s="31">
        <v>15</v>
      </c>
      <c r="Q191" s="29">
        <v>1</v>
      </c>
      <c r="R191" s="30">
        <v>5</v>
      </c>
      <c r="S191" s="30">
        <v>6</v>
      </c>
      <c r="T191" s="30">
        <v>4</v>
      </c>
      <c r="U191" s="30">
        <v>3</v>
      </c>
      <c r="V191" s="30">
        <v>7</v>
      </c>
      <c r="W191" s="30">
        <v>7</v>
      </c>
      <c r="X191" s="30">
        <v>0</v>
      </c>
      <c r="Y191" s="30">
        <v>0</v>
      </c>
      <c r="Z191" s="30">
        <v>0</v>
      </c>
      <c r="AA191" s="31">
        <v>13</v>
      </c>
      <c r="AB191" s="29">
        <v>0</v>
      </c>
      <c r="AC191" s="30">
        <v>1</v>
      </c>
      <c r="AD191" s="30">
        <v>1</v>
      </c>
      <c r="AE191" s="30">
        <v>1</v>
      </c>
      <c r="AF191" s="30">
        <v>1</v>
      </c>
      <c r="AG191" s="30">
        <f t="shared" si="4"/>
        <v>2</v>
      </c>
      <c r="AH191" s="30">
        <v>0</v>
      </c>
      <c r="AI191" s="30">
        <v>2</v>
      </c>
      <c r="AJ191" s="30">
        <v>0</v>
      </c>
      <c r="AK191" s="30">
        <v>0</v>
      </c>
      <c r="AL191" s="31">
        <f t="shared" si="5"/>
        <v>3</v>
      </c>
      <c r="AM191" s="35"/>
    </row>
    <row r="192" spans="1:39" ht="33">
      <c r="A192" s="19" t="s">
        <v>211</v>
      </c>
      <c r="B192" s="32">
        <v>5016</v>
      </c>
      <c r="C192" s="19" t="s">
        <v>42</v>
      </c>
      <c r="D192" s="33" t="s">
        <v>23</v>
      </c>
      <c r="E192" s="34" t="s">
        <v>221</v>
      </c>
      <c r="F192" s="29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1">
        <v>0</v>
      </c>
      <c r="Q192" s="29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1">
        <v>0</v>
      </c>
      <c r="AB192" s="29">
        <v>0</v>
      </c>
      <c r="AC192" s="30">
        <v>0</v>
      </c>
      <c r="AD192" s="30">
        <v>0</v>
      </c>
      <c r="AE192" s="30">
        <v>0</v>
      </c>
      <c r="AF192" s="30">
        <v>0</v>
      </c>
      <c r="AG192" s="30">
        <f t="shared" si="4"/>
        <v>0</v>
      </c>
      <c r="AH192" s="30">
        <v>0</v>
      </c>
      <c r="AI192" s="30">
        <v>0</v>
      </c>
      <c r="AJ192" s="30">
        <v>0</v>
      </c>
      <c r="AK192" s="30">
        <v>0</v>
      </c>
      <c r="AL192" s="31">
        <f t="shared" si="5"/>
        <v>0</v>
      </c>
      <c r="AM192" s="35"/>
    </row>
    <row r="193" spans="1:39" ht="18">
      <c r="A193" s="25" t="s">
        <v>222</v>
      </c>
      <c r="B193" s="26">
        <v>7924</v>
      </c>
      <c r="C193" s="25" t="s">
        <v>18</v>
      </c>
      <c r="D193" s="27" t="s">
        <v>20</v>
      </c>
      <c r="E193" s="28" t="s">
        <v>223</v>
      </c>
      <c r="F193" s="29">
        <v>29</v>
      </c>
      <c r="G193" s="30">
        <v>3</v>
      </c>
      <c r="H193" s="30">
        <v>32</v>
      </c>
      <c r="I193" s="30">
        <v>36</v>
      </c>
      <c r="J193" s="30">
        <v>8</v>
      </c>
      <c r="K193" s="30">
        <v>44</v>
      </c>
      <c r="L193" s="30">
        <v>44</v>
      </c>
      <c r="M193" s="30">
        <v>0</v>
      </c>
      <c r="N193" s="30">
        <v>0</v>
      </c>
      <c r="O193" s="30">
        <v>0</v>
      </c>
      <c r="P193" s="31">
        <v>76</v>
      </c>
      <c r="Q193" s="29">
        <v>45</v>
      </c>
      <c r="R193" s="30">
        <v>5</v>
      </c>
      <c r="S193" s="30">
        <v>50</v>
      </c>
      <c r="T193" s="30">
        <v>108</v>
      </c>
      <c r="U193" s="30">
        <v>5</v>
      </c>
      <c r="V193" s="30">
        <v>113</v>
      </c>
      <c r="W193" s="30">
        <v>83</v>
      </c>
      <c r="X193" s="30">
        <v>30</v>
      </c>
      <c r="Y193" s="30">
        <v>0</v>
      </c>
      <c r="Z193" s="30">
        <v>0</v>
      </c>
      <c r="AA193" s="31">
        <v>163</v>
      </c>
      <c r="AB193" s="29">
        <v>35</v>
      </c>
      <c r="AC193" s="30">
        <v>2</v>
      </c>
      <c r="AD193" s="30">
        <v>37</v>
      </c>
      <c r="AE193" s="30">
        <v>95</v>
      </c>
      <c r="AF193" s="30">
        <v>9</v>
      </c>
      <c r="AG193" s="30">
        <f t="shared" si="4"/>
        <v>104</v>
      </c>
      <c r="AH193" s="30">
        <v>67</v>
      </c>
      <c r="AI193" s="30">
        <v>23</v>
      </c>
      <c r="AJ193" s="30">
        <v>11</v>
      </c>
      <c r="AK193" s="30">
        <v>3</v>
      </c>
      <c r="AL193" s="31">
        <f t="shared" si="5"/>
        <v>141</v>
      </c>
      <c r="AM193" s="35"/>
    </row>
    <row r="194" spans="1:39" ht="18">
      <c r="A194" s="25" t="s">
        <v>222</v>
      </c>
      <c r="B194" s="26">
        <v>7922</v>
      </c>
      <c r="C194" s="25" t="s">
        <v>18</v>
      </c>
      <c r="D194" s="27" t="s">
        <v>20</v>
      </c>
      <c r="E194" s="28" t="s">
        <v>224</v>
      </c>
      <c r="F194" s="29">
        <v>7</v>
      </c>
      <c r="G194" s="30">
        <v>4</v>
      </c>
      <c r="H194" s="30">
        <v>11</v>
      </c>
      <c r="I194" s="30">
        <v>7</v>
      </c>
      <c r="J194" s="30">
        <v>5</v>
      </c>
      <c r="K194" s="30">
        <v>12</v>
      </c>
      <c r="L194" s="30">
        <v>12</v>
      </c>
      <c r="M194" s="30">
        <v>0</v>
      </c>
      <c r="N194" s="30">
        <v>0</v>
      </c>
      <c r="O194" s="30">
        <v>0</v>
      </c>
      <c r="P194" s="31">
        <v>23</v>
      </c>
      <c r="Q194" s="29">
        <v>5</v>
      </c>
      <c r="R194" s="30">
        <v>8</v>
      </c>
      <c r="S194" s="30">
        <v>13</v>
      </c>
      <c r="T194" s="30">
        <v>14</v>
      </c>
      <c r="U194" s="30">
        <v>14</v>
      </c>
      <c r="V194" s="30">
        <v>28</v>
      </c>
      <c r="W194" s="30">
        <v>17</v>
      </c>
      <c r="X194" s="30">
        <v>11</v>
      </c>
      <c r="Y194" s="30">
        <v>0</v>
      </c>
      <c r="Z194" s="30">
        <v>0</v>
      </c>
      <c r="AA194" s="31">
        <v>41</v>
      </c>
      <c r="AB194" s="29">
        <v>4</v>
      </c>
      <c r="AC194" s="30">
        <v>4</v>
      </c>
      <c r="AD194" s="30">
        <v>8</v>
      </c>
      <c r="AE194" s="30">
        <v>10</v>
      </c>
      <c r="AF194" s="30">
        <v>13</v>
      </c>
      <c r="AG194" s="30">
        <f t="shared" si="4"/>
        <v>23</v>
      </c>
      <c r="AH194" s="30">
        <v>11</v>
      </c>
      <c r="AI194" s="30">
        <v>7</v>
      </c>
      <c r="AJ194" s="30">
        <v>2</v>
      </c>
      <c r="AK194" s="30">
        <v>3</v>
      </c>
      <c r="AL194" s="31">
        <f t="shared" si="5"/>
        <v>31</v>
      </c>
      <c r="AM194" s="35"/>
    </row>
    <row r="195" spans="1:39" ht="33">
      <c r="A195" s="25" t="s">
        <v>222</v>
      </c>
      <c r="B195" s="26">
        <v>7923</v>
      </c>
      <c r="C195" s="25" t="s">
        <v>18</v>
      </c>
      <c r="D195" s="27" t="s">
        <v>20</v>
      </c>
      <c r="E195" s="28" t="s">
        <v>225</v>
      </c>
      <c r="F195" s="29">
        <v>6</v>
      </c>
      <c r="G195" s="30">
        <v>9</v>
      </c>
      <c r="H195" s="30">
        <v>15</v>
      </c>
      <c r="I195" s="30">
        <v>10</v>
      </c>
      <c r="J195" s="30">
        <v>7</v>
      </c>
      <c r="K195" s="30">
        <v>17</v>
      </c>
      <c r="L195" s="30">
        <v>17</v>
      </c>
      <c r="M195" s="30">
        <v>0</v>
      </c>
      <c r="N195" s="30">
        <v>0</v>
      </c>
      <c r="O195" s="30">
        <v>0</v>
      </c>
      <c r="P195" s="31">
        <v>32</v>
      </c>
      <c r="Q195" s="29">
        <v>3</v>
      </c>
      <c r="R195" s="30">
        <v>4</v>
      </c>
      <c r="S195" s="30">
        <v>7</v>
      </c>
      <c r="T195" s="30">
        <v>15</v>
      </c>
      <c r="U195" s="30">
        <v>18</v>
      </c>
      <c r="V195" s="30">
        <v>33</v>
      </c>
      <c r="W195" s="30">
        <v>23</v>
      </c>
      <c r="X195" s="30">
        <v>10</v>
      </c>
      <c r="Y195" s="30">
        <v>0</v>
      </c>
      <c r="Z195" s="30">
        <v>0</v>
      </c>
      <c r="AA195" s="31">
        <v>40</v>
      </c>
      <c r="AB195" s="29">
        <v>14</v>
      </c>
      <c r="AC195" s="30">
        <v>10</v>
      </c>
      <c r="AD195" s="30">
        <v>24</v>
      </c>
      <c r="AE195" s="30">
        <v>18</v>
      </c>
      <c r="AF195" s="30">
        <v>15</v>
      </c>
      <c r="AG195" s="30">
        <f t="shared" si="4"/>
        <v>33</v>
      </c>
      <c r="AH195" s="30">
        <v>12</v>
      </c>
      <c r="AI195" s="30">
        <v>12</v>
      </c>
      <c r="AJ195" s="30">
        <v>6</v>
      </c>
      <c r="AK195" s="30">
        <v>3</v>
      </c>
      <c r="AL195" s="31">
        <f t="shared" si="5"/>
        <v>57</v>
      </c>
      <c r="AM195" s="35"/>
    </row>
    <row r="196" spans="1:39" ht="18">
      <c r="A196" s="19" t="s">
        <v>222</v>
      </c>
      <c r="B196" s="32">
        <v>1066</v>
      </c>
      <c r="C196" s="19" t="s">
        <v>22</v>
      </c>
      <c r="D196" s="33" t="s">
        <v>23</v>
      </c>
      <c r="E196" s="34" t="s">
        <v>226</v>
      </c>
      <c r="F196" s="29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1">
        <v>0</v>
      </c>
      <c r="Q196" s="29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1">
        <v>0</v>
      </c>
      <c r="AB196" s="29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f t="shared" si="4"/>
        <v>0</v>
      </c>
      <c r="AH196" s="30">
        <v>0</v>
      </c>
      <c r="AI196" s="30">
        <v>0</v>
      </c>
      <c r="AJ196" s="30">
        <v>0</v>
      </c>
      <c r="AK196" s="30">
        <v>0</v>
      </c>
      <c r="AL196" s="31">
        <f t="shared" si="5"/>
        <v>0</v>
      </c>
      <c r="AM196" s="35"/>
    </row>
    <row r="197" spans="1:39" ht="18">
      <c r="A197" s="19" t="s">
        <v>222</v>
      </c>
      <c r="B197" s="32">
        <v>1064</v>
      </c>
      <c r="C197" s="19" t="s">
        <v>22</v>
      </c>
      <c r="D197" s="33" t="s">
        <v>23</v>
      </c>
      <c r="E197" s="34" t="s">
        <v>227</v>
      </c>
      <c r="F197" s="29">
        <v>0</v>
      </c>
      <c r="G197" s="30">
        <v>0</v>
      </c>
      <c r="H197" s="30">
        <v>0</v>
      </c>
      <c r="I197" s="30">
        <v>51</v>
      </c>
      <c r="J197" s="30">
        <v>1</v>
      </c>
      <c r="K197" s="30">
        <v>52</v>
      </c>
      <c r="L197" s="30">
        <v>10</v>
      </c>
      <c r="M197" s="30">
        <v>13</v>
      </c>
      <c r="N197" s="30">
        <v>8</v>
      </c>
      <c r="O197" s="30">
        <v>21</v>
      </c>
      <c r="P197" s="31">
        <v>52</v>
      </c>
      <c r="Q197" s="29">
        <v>0</v>
      </c>
      <c r="R197" s="30">
        <v>0</v>
      </c>
      <c r="S197" s="30">
        <v>0</v>
      </c>
      <c r="T197" s="30">
        <v>18</v>
      </c>
      <c r="U197" s="30">
        <v>4</v>
      </c>
      <c r="V197" s="30">
        <v>22</v>
      </c>
      <c r="W197" s="30">
        <v>0</v>
      </c>
      <c r="X197" s="30">
        <v>5</v>
      </c>
      <c r="Y197" s="30">
        <v>7</v>
      </c>
      <c r="Z197" s="30">
        <v>10</v>
      </c>
      <c r="AA197" s="31">
        <v>22</v>
      </c>
      <c r="AB197" s="29">
        <v>0</v>
      </c>
      <c r="AC197" s="30">
        <v>0</v>
      </c>
      <c r="AD197" s="30">
        <v>0</v>
      </c>
      <c r="AE197" s="30">
        <v>13</v>
      </c>
      <c r="AF197" s="30">
        <v>1</v>
      </c>
      <c r="AG197" s="30">
        <f t="shared" si="4"/>
        <v>14</v>
      </c>
      <c r="AH197" s="30">
        <v>0</v>
      </c>
      <c r="AI197" s="30">
        <v>0</v>
      </c>
      <c r="AJ197" s="30">
        <v>4</v>
      </c>
      <c r="AK197" s="30">
        <v>10</v>
      </c>
      <c r="AL197" s="31">
        <f t="shared" si="5"/>
        <v>14</v>
      </c>
      <c r="AM197" s="35"/>
    </row>
    <row r="198" spans="1:39" ht="18">
      <c r="A198" s="19" t="s">
        <v>222</v>
      </c>
      <c r="B198" s="32">
        <v>1065</v>
      </c>
      <c r="C198" s="19" t="s">
        <v>22</v>
      </c>
      <c r="D198" s="33" t="s">
        <v>23</v>
      </c>
      <c r="E198" s="34" t="s">
        <v>228</v>
      </c>
      <c r="F198" s="29">
        <v>0</v>
      </c>
      <c r="G198" s="30">
        <v>0</v>
      </c>
      <c r="H198" s="30">
        <v>0</v>
      </c>
      <c r="I198" s="30">
        <v>10</v>
      </c>
      <c r="J198" s="30">
        <v>20</v>
      </c>
      <c r="K198" s="30">
        <v>30</v>
      </c>
      <c r="L198" s="30">
        <v>3</v>
      </c>
      <c r="M198" s="30">
        <v>7</v>
      </c>
      <c r="N198" s="30">
        <v>4</v>
      </c>
      <c r="O198" s="30">
        <v>16</v>
      </c>
      <c r="P198" s="31">
        <v>30</v>
      </c>
      <c r="Q198" s="29">
        <v>0</v>
      </c>
      <c r="R198" s="30">
        <v>0</v>
      </c>
      <c r="S198" s="30">
        <v>0</v>
      </c>
      <c r="T198" s="30">
        <v>7</v>
      </c>
      <c r="U198" s="30">
        <v>19</v>
      </c>
      <c r="V198" s="30">
        <v>26</v>
      </c>
      <c r="W198" s="30">
        <v>0</v>
      </c>
      <c r="X198" s="30">
        <v>6</v>
      </c>
      <c r="Y198" s="30">
        <v>8</v>
      </c>
      <c r="Z198" s="30">
        <v>12</v>
      </c>
      <c r="AA198" s="31">
        <v>26</v>
      </c>
      <c r="AB198" s="29">
        <v>0</v>
      </c>
      <c r="AC198" s="30">
        <v>0</v>
      </c>
      <c r="AD198" s="30">
        <v>0</v>
      </c>
      <c r="AE198" s="30">
        <v>3</v>
      </c>
      <c r="AF198" s="30">
        <v>7</v>
      </c>
      <c r="AG198" s="30">
        <f aca="true" t="shared" si="6" ref="AG198:AG261">SUM(AE198:AF198)</f>
        <v>10</v>
      </c>
      <c r="AH198" s="30">
        <v>0</v>
      </c>
      <c r="AI198" s="30">
        <v>0</v>
      </c>
      <c r="AJ198" s="30">
        <v>2</v>
      </c>
      <c r="AK198" s="30">
        <v>8</v>
      </c>
      <c r="AL198" s="31">
        <f aca="true" t="shared" si="7" ref="AL198:AL261">SUM(AD198,AG198)</f>
        <v>10</v>
      </c>
      <c r="AM198" s="35"/>
    </row>
    <row r="199" spans="1:39" ht="18">
      <c r="A199" s="19" t="s">
        <v>222</v>
      </c>
      <c r="B199" s="32">
        <v>1067</v>
      </c>
      <c r="C199" s="19" t="s">
        <v>22</v>
      </c>
      <c r="D199" s="33" t="s">
        <v>23</v>
      </c>
      <c r="E199" s="34" t="s">
        <v>229</v>
      </c>
      <c r="F199" s="29">
        <v>0</v>
      </c>
      <c r="G199" s="30">
        <v>0</v>
      </c>
      <c r="H199" s="30">
        <v>0</v>
      </c>
      <c r="I199" s="30">
        <v>8</v>
      </c>
      <c r="J199" s="30">
        <v>3</v>
      </c>
      <c r="K199" s="30">
        <v>11</v>
      </c>
      <c r="L199" s="30">
        <v>0</v>
      </c>
      <c r="M199" s="30">
        <v>2</v>
      </c>
      <c r="N199" s="30">
        <v>3</v>
      </c>
      <c r="O199" s="30">
        <v>6</v>
      </c>
      <c r="P199" s="31">
        <v>11</v>
      </c>
      <c r="Q199" s="29">
        <v>0</v>
      </c>
      <c r="R199" s="30">
        <v>0</v>
      </c>
      <c r="S199" s="30">
        <v>0</v>
      </c>
      <c r="T199" s="30">
        <v>4</v>
      </c>
      <c r="U199" s="30">
        <v>4</v>
      </c>
      <c r="V199" s="30">
        <v>8</v>
      </c>
      <c r="W199" s="30">
        <v>0</v>
      </c>
      <c r="X199" s="30">
        <v>2</v>
      </c>
      <c r="Y199" s="30">
        <v>3</v>
      </c>
      <c r="Z199" s="30">
        <v>3</v>
      </c>
      <c r="AA199" s="31">
        <v>8</v>
      </c>
      <c r="AB199" s="29">
        <v>0</v>
      </c>
      <c r="AC199" s="30">
        <v>0</v>
      </c>
      <c r="AD199" s="30">
        <v>0</v>
      </c>
      <c r="AE199" s="30">
        <v>2</v>
      </c>
      <c r="AF199" s="30">
        <v>3</v>
      </c>
      <c r="AG199" s="30">
        <f t="shared" si="6"/>
        <v>5</v>
      </c>
      <c r="AH199" s="30">
        <v>0</v>
      </c>
      <c r="AI199" s="30">
        <v>0</v>
      </c>
      <c r="AJ199" s="30">
        <v>1</v>
      </c>
      <c r="AK199" s="30">
        <v>4</v>
      </c>
      <c r="AL199" s="31">
        <f t="shared" si="7"/>
        <v>5</v>
      </c>
      <c r="AM199" s="35"/>
    </row>
    <row r="200" spans="1:39" ht="18">
      <c r="A200" s="19" t="s">
        <v>222</v>
      </c>
      <c r="B200" s="32">
        <v>1068</v>
      </c>
      <c r="C200" s="19" t="s">
        <v>22</v>
      </c>
      <c r="D200" s="33" t="s">
        <v>23</v>
      </c>
      <c r="E200" s="34" t="s">
        <v>230</v>
      </c>
      <c r="F200" s="29">
        <v>0</v>
      </c>
      <c r="G200" s="30">
        <v>0</v>
      </c>
      <c r="H200" s="30">
        <v>0</v>
      </c>
      <c r="I200" s="30">
        <v>27</v>
      </c>
      <c r="J200" s="30">
        <v>16</v>
      </c>
      <c r="K200" s="30">
        <v>43</v>
      </c>
      <c r="L200" s="30">
        <v>4</v>
      </c>
      <c r="M200" s="30">
        <v>12</v>
      </c>
      <c r="N200" s="30">
        <v>13</v>
      </c>
      <c r="O200" s="30">
        <v>14</v>
      </c>
      <c r="P200" s="31">
        <v>43</v>
      </c>
      <c r="Q200" s="29">
        <v>0</v>
      </c>
      <c r="R200" s="30">
        <v>0</v>
      </c>
      <c r="S200" s="30">
        <v>0</v>
      </c>
      <c r="T200" s="30">
        <v>13</v>
      </c>
      <c r="U200" s="30">
        <v>10</v>
      </c>
      <c r="V200" s="30">
        <v>23</v>
      </c>
      <c r="W200" s="30">
        <v>0</v>
      </c>
      <c r="X200" s="30">
        <v>4</v>
      </c>
      <c r="Y200" s="30">
        <v>8</v>
      </c>
      <c r="Z200" s="30">
        <v>11</v>
      </c>
      <c r="AA200" s="31">
        <v>23</v>
      </c>
      <c r="AB200" s="29">
        <v>0</v>
      </c>
      <c r="AC200" s="30">
        <v>0</v>
      </c>
      <c r="AD200" s="30">
        <v>0</v>
      </c>
      <c r="AE200" s="30">
        <v>3</v>
      </c>
      <c r="AF200" s="30">
        <v>6</v>
      </c>
      <c r="AG200" s="30">
        <f t="shared" si="6"/>
        <v>9</v>
      </c>
      <c r="AH200" s="30">
        <v>0</v>
      </c>
      <c r="AI200" s="30">
        <v>0</v>
      </c>
      <c r="AJ200" s="30">
        <v>3</v>
      </c>
      <c r="AK200" s="30">
        <v>6</v>
      </c>
      <c r="AL200" s="31">
        <f t="shared" si="7"/>
        <v>9</v>
      </c>
      <c r="AM200" s="35"/>
    </row>
    <row r="201" spans="1:39" ht="33">
      <c r="A201" s="25" t="s">
        <v>222</v>
      </c>
      <c r="B201" s="26">
        <v>8914</v>
      </c>
      <c r="C201" s="25" t="s">
        <v>29</v>
      </c>
      <c r="D201" s="27" t="s">
        <v>20</v>
      </c>
      <c r="E201" s="28" t="s">
        <v>231</v>
      </c>
      <c r="F201" s="29">
        <v>7</v>
      </c>
      <c r="G201" s="30">
        <v>0</v>
      </c>
      <c r="H201" s="30">
        <v>7</v>
      </c>
      <c r="I201" s="30">
        <v>15</v>
      </c>
      <c r="J201" s="30">
        <v>2</v>
      </c>
      <c r="K201" s="30">
        <v>17</v>
      </c>
      <c r="L201" s="30">
        <v>13</v>
      </c>
      <c r="M201" s="30">
        <v>4</v>
      </c>
      <c r="N201" s="30">
        <v>0</v>
      </c>
      <c r="O201" s="30">
        <v>0</v>
      </c>
      <c r="P201" s="31">
        <v>24</v>
      </c>
      <c r="Q201" s="29">
        <v>12</v>
      </c>
      <c r="R201" s="30">
        <v>0</v>
      </c>
      <c r="S201" s="30">
        <v>12</v>
      </c>
      <c r="T201" s="30">
        <v>12</v>
      </c>
      <c r="U201" s="30">
        <v>2</v>
      </c>
      <c r="V201" s="30">
        <v>14</v>
      </c>
      <c r="W201" s="30">
        <v>10</v>
      </c>
      <c r="X201" s="30">
        <v>2</v>
      </c>
      <c r="Y201" s="30">
        <v>2</v>
      </c>
      <c r="Z201" s="30">
        <v>0</v>
      </c>
      <c r="AA201" s="31">
        <v>26</v>
      </c>
      <c r="AB201" s="29">
        <v>12</v>
      </c>
      <c r="AC201" s="30">
        <v>1</v>
      </c>
      <c r="AD201" s="30">
        <v>13</v>
      </c>
      <c r="AE201" s="30">
        <v>17</v>
      </c>
      <c r="AF201" s="30">
        <v>1</v>
      </c>
      <c r="AG201" s="30">
        <f t="shared" si="6"/>
        <v>18</v>
      </c>
      <c r="AH201" s="30">
        <v>13</v>
      </c>
      <c r="AI201" s="30">
        <v>1</v>
      </c>
      <c r="AJ201" s="30">
        <v>4</v>
      </c>
      <c r="AK201" s="30">
        <v>0</v>
      </c>
      <c r="AL201" s="31">
        <f t="shared" si="7"/>
        <v>31</v>
      </c>
      <c r="AM201" s="35"/>
    </row>
    <row r="202" spans="1:39" ht="33">
      <c r="A202" s="25" t="s">
        <v>222</v>
      </c>
      <c r="B202" s="26">
        <v>8912</v>
      </c>
      <c r="C202" s="25" t="s">
        <v>29</v>
      </c>
      <c r="D202" s="27" t="s">
        <v>20</v>
      </c>
      <c r="E202" s="28" t="s">
        <v>232</v>
      </c>
      <c r="F202" s="29">
        <v>12</v>
      </c>
      <c r="G202" s="30">
        <v>13</v>
      </c>
      <c r="H202" s="30">
        <v>25</v>
      </c>
      <c r="I202" s="30">
        <v>6</v>
      </c>
      <c r="J202" s="30">
        <v>5</v>
      </c>
      <c r="K202" s="30">
        <v>11</v>
      </c>
      <c r="L202" s="30">
        <v>9</v>
      </c>
      <c r="M202" s="30">
        <v>2</v>
      </c>
      <c r="N202" s="30">
        <v>0</v>
      </c>
      <c r="O202" s="30">
        <v>0</v>
      </c>
      <c r="P202" s="31">
        <v>36</v>
      </c>
      <c r="Q202" s="29">
        <v>7</v>
      </c>
      <c r="R202" s="30">
        <v>8</v>
      </c>
      <c r="S202" s="30">
        <v>15</v>
      </c>
      <c r="T202" s="30">
        <v>12</v>
      </c>
      <c r="U202" s="30">
        <v>9</v>
      </c>
      <c r="V202" s="30">
        <v>21</v>
      </c>
      <c r="W202" s="30">
        <v>18</v>
      </c>
      <c r="X202" s="30">
        <v>2</v>
      </c>
      <c r="Y202" s="30">
        <v>1</v>
      </c>
      <c r="Z202" s="30">
        <v>0</v>
      </c>
      <c r="AA202" s="31">
        <v>36</v>
      </c>
      <c r="AB202" s="29">
        <v>6</v>
      </c>
      <c r="AC202" s="30">
        <v>11</v>
      </c>
      <c r="AD202" s="30">
        <v>17</v>
      </c>
      <c r="AE202" s="30">
        <v>5</v>
      </c>
      <c r="AF202" s="30">
        <v>8</v>
      </c>
      <c r="AG202" s="30">
        <f t="shared" si="6"/>
        <v>13</v>
      </c>
      <c r="AH202" s="30">
        <v>9</v>
      </c>
      <c r="AI202" s="30">
        <v>3</v>
      </c>
      <c r="AJ202" s="30">
        <v>1</v>
      </c>
      <c r="AK202" s="30">
        <v>0</v>
      </c>
      <c r="AL202" s="31">
        <f t="shared" si="7"/>
        <v>30</v>
      </c>
      <c r="AM202" s="35"/>
    </row>
    <row r="203" spans="1:39" ht="33">
      <c r="A203" s="25" t="s">
        <v>222</v>
      </c>
      <c r="B203" s="26">
        <v>8913</v>
      </c>
      <c r="C203" s="25" t="s">
        <v>29</v>
      </c>
      <c r="D203" s="27" t="s">
        <v>20</v>
      </c>
      <c r="E203" s="28" t="s">
        <v>233</v>
      </c>
      <c r="F203" s="29">
        <v>21</v>
      </c>
      <c r="G203" s="30">
        <v>14</v>
      </c>
      <c r="H203" s="30">
        <v>35</v>
      </c>
      <c r="I203" s="30">
        <v>9</v>
      </c>
      <c r="J203" s="30">
        <v>8</v>
      </c>
      <c r="K203" s="30">
        <v>17</v>
      </c>
      <c r="L203" s="30">
        <v>13</v>
      </c>
      <c r="M203" s="30">
        <v>4</v>
      </c>
      <c r="N203" s="30">
        <v>0</v>
      </c>
      <c r="O203" s="30">
        <v>0</v>
      </c>
      <c r="P203" s="31">
        <v>52</v>
      </c>
      <c r="Q203" s="29">
        <v>16</v>
      </c>
      <c r="R203" s="30">
        <v>18</v>
      </c>
      <c r="S203" s="30">
        <v>34</v>
      </c>
      <c r="T203" s="30">
        <v>5</v>
      </c>
      <c r="U203" s="30">
        <v>11</v>
      </c>
      <c r="V203" s="30">
        <v>16</v>
      </c>
      <c r="W203" s="30">
        <v>11</v>
      </c>
      <c r="X203" s="30">
        <v>5</v>
      </c>
      <c r="Y203" s="30">
        <v>0</v>
      </c>
      <c r="Z203" s="30">
        <v>0</v>
      </c>
      <c r="AA203" s="31">
        <v>50</v>
      </c>
      <c r="AB203" s="29">
        <v>22</v>
      </c>
      <c r="AC203" s="30">
        <v>12</v>
      </c>
      <c r="AD203" s="30">
        <v>34</v>
      </c>
      <c r="AE203" s="30">
        <v>5</v>
      </c>
      <c r="AF203" s="30">
        <v>5</v>
      </c>
      <c r="AG203" s="30">
        <f t="shared" si="6"/>
        <v>10</v>
      </c>
      <c r="AH203" s="30">
        <v>5</v>
      </c>
      <c r="AI203" s="30">
        <v>3</v>
      </c>
      <c r="AJ203" s="30">
        <v>1</v>
      </c>
      <c r="AK203" s="30">
        <v>1</v>
      </c>
      <c r="AL203" s="31">
        <f t="shared" si="7"/>
        <v>44</v>
      </c>
      <c r="AM203" s="35"/>
    </row>
    <row r="204" spans="1:39" ht="33">
      <c r="A204" s="19" t="s">
        <v>222</v>
      </c>
      <c r="B204" s="32">
        <v>5055</v>
      </c>
      <c r="C204" s="19" t="s">
        <v>42</v>
      </c>
      <c r="D204" s="33" t="s">
        <v>23</v>
      </c>
      <c r="E204" s="34" t="s">
        <v>234</v>
      </c>
      <c r="F204" s="29">
        <v>0</v>
      </c>
      <c r="G204" s="30">
        <v>0</v>
      </c>
      <c r="H204" s="30">
        <v>0</v>
      </c>
      <c r="I204" s="30">
        <v>2</v>
      </c>
      <c r="J204" s="30">
        <v>1</v>
      </c>
      <c r="K204" s="30">
        <v>3</v>
      </c>
      <c r="L204" s="30">
        <v>0</v>
      </c>
      <c r="M204" s="30">
        <v>0</v>
      </c>
      <c r="N204" s="30">
        <v>1</v>
      </c>
      <c r="O204" s="30">
        <v>2</v>
      </c>
      <c r="P204" s="31">
        <v>3</v>
      </c>
      <c r="Q204" s="29">
        <v>0</v>
      </c>
      <c r="R204" s="30">
        <v>0</v>
      </c>
      <c r="S204" s="30">
        <v>0</v>
      </c>
      <c r="T204" s="30">
        <v>0</v>
      </c>
      <c r="U204" s="30">
        <v>1</v>
      </c>
      <c r="V204" s="30">
        <v>1</v>
      </c>
      <c r="W204" s="30">
        <v>0</v>
      </c>
      <c r="X204" s="30">
        <v>0</v>
      </c>
      <c r="Y204" s="30">
        <v>0</v>
      </c>
      <c r="Z204" s="30">
        <v>1</v>
      </c>
      <c r="AA204" s="31">
        <v>1</v>
      </c>
      <c r="AB204" s="29">
        <v>0</v>
      </c>
      <c r="AC204" s="30">
        <v>0</v>
      </c>
      <c r="AD204" s="30">
        <v>0</v>
      </c>
      <c r="AE204" s="30">
        <v>0</v>
      </c>
      <c r="AF204" s="30">
        <v>0</v>
      </c>
      <c r="AG204" s="30">
        <f t="shared" si="6"/>
        <v>0</v>
      </c>
      <c r="AH204" s="30">
        <v>0</v>
      </c>
      <c r="AI204" s="30">
        <v>0</v>
      </c>
      <c r="AJ204" s="30">
        <v>0</v>
      </c>
      <c r="AK204" s="30">
        <v>0</v>
      </c>
      <c r="AL204" s="31">
        <f t="shared" si="7"/>
        <v>0</v>
      </c>
      <c r="AM204" s="35"/>
    </row>
    <row r="205" spans="1:39" ht="33">
      <c r="A205" s="19" t="s">
        <v>222</v>
      </c>
      <c r="B205" s="32">
        <v>5050</v>
      </c>
      <c r="C205" s="19" t="s">
        <v>42</v>
      </c>
      <c r="D205" s="33" t="s">
        <v>23</v>
      </c>
      <c r="E205" s="34" t="s">
        <v>235</v>
      </c>
      <c r="F205" s="29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1">
        <v>0</v>
      </c>
      <c r="Q205" s="29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1">
        <v>0</v>
      </c>
      <c r="AB205" s="29">
        <v>0</v>
      </c>
      <c r="AC205" s="30">
        <v>0</v>
      </c>
      <c r="AD205" s="30">
        <v>0</v>
      </c>
      <c r="AE205" s="30">
        <v>0</v>
      </c>
      <c r="AF205" s="30">
        <v>0</v>
      </c>
      <c r="AG205" s="30">
        <f t="shared" si="6"/>
        <v>0</v>
      </c>
      <c r="AH205" s="30">
        <v>0</v>
      </c>
      <c r="AI205" s="30">
        <v>0</v>
      </c>
      <c r="AJ205" s="30">
        <v>0</v>
      </c>
      <c r="AK205" s="30">
        <v>0</v>
      </c>
      <c r="AL205" s="31">
        <f t="shared" si="7"/>
        <v>0</v>
      </c>
      <c r="AM205" s="35"/>
    </row>
    <row r="206" spans="1:39" ht="33">
      <c r="A206" s="19" t="s">
        <v>236</v>
      </c>
      <c r="B206" s="32">
        <v>1037</v>
      </c>
      <c r="C206" s="19" t="s">
        <v>55</v>
      </c>
      <c r="D206" s="33" t="s">
        <v>23</v>
      </c>
      <c r="E206" s="34" t="s">
        <v>237</v>
      </c>
      <c r="F206" s="29">
        <v>4</v>
      </c>
      <c r="G206" s="30">
        <v>1</v>
      </c>
      <c r="H206" s="30">
        <v>5</v>
      </c>
      <c r="I206" s="30">
        <v>13</v>
      </c>
      <c r="J206" s="30">
        <v>12</v>
      </c>
      <c r="K206" s="30">
        <v>25</v>
      </c>
      <c r="L206" s="30">
        <v>13</v>
      </c>
      <c r="M206" s="30">
        <v>6</v>
      </c>
      <c r="N206" s="30">
        <v>4</v>
      </c>
      <c r="O206" s="30">
        <v>2</v>
      </c>
      <c r="P206" s="31">
        <v>30</v>
      </c>
      <c r="Q206" s="29">
        <v>8</v>
      </c>
      <c r="R206" s="30">
        <v>9</v>
      </c>
      <c r="S206" s="30">
        <v>17</v>
      </c>
      <c r="T206" s="30">
        <v>10</v>
      </c>
      <c r="U206" s="30">
        <v>18</v>
      </c>
      <c r="V206" s="30">
        <v>28</v>
      </c>
      <c r="W206" s="30">
        <v>15</v>
      </c>
      <c r="X206" s="30">
        <v>2</v>
      </c>
      <c r="Y206" s="30">
        <v>6</v>
      </c>
      <c r="Z206" s="30">
        <v>5</v>
      </c>
      <c r="AA206" s="31">
        <v>45</v>
      </c>
      <c r="AB206" s="29">
        <v>5</v>
      </c>
      <c r="AC206" s="30">
        <v>5</v>
      </c>
      <c r="AD206" s="30">
        <v>10</v>
      </c>
      <c r="AE206" s="30">
        <v>3</v>
      </c>
      <c r="AF206" s="30">
        <v>9</v>
      </c>
      <c r="AG206" s="30">
        <f t="shared" si="6"/>
        <v>12</v>
      </c>
      <c r="AH206" s="30">
        <v>7</v>
      </c>
      <c r="AI206" s="30">
        <v>1</v>
      </c>
      <c r="AJ206" s="30">
        <v>0</v>
      </c>
      <c r="AK206" s="30">
        <v>4</v>
      </c>
      <c r="AL206" s="31">
        <f t="shared" si="7"/>
        <v>22</v>
      </c>
      <c r="AM206" s="35"/>
    </row>
    <row r="207" spans="1:39" ht="33">
      <c r="A207" s="19" t="s">
        <v>236</v>
      </c>
      <c r="B207" s="32">
        <v>1036</v>
      </c>
      <c r="C207" s="19" t="s">
        <v>238</v>
      </c>
      <c r="D207" s="33" t="s">
        <v>23</v>
      </c>
      <c r="E207" s="34" t="s">
        <v>239</v>
      </c>
      <c r="F207" s="29">
        <v>39</v>
      </c>
      <c r="G207" s="30">
        <v>21</v>
      </c>
      <c r="H207" s="30">
        <v>60</v>
      </c>
      <c r="I207" s="30">
        <v>101</v>
      </c>
      <c r="J207" s="30">
        <v>48</v>
      </c>
      <c r="K207" s="30">
        <v>149</v>
      </c>
      <c r="L207" s="30">
        <v>48</v>
      </c>
      <c r="M207" s="30">
        <v>45</v>
      </c>
      <c r="N207" s="30">
        <v>23</v>
      </c>
      <c r="O207" s="30">
        <v>33</v>
      </c>
      <c r="P207" s="31">
        <v>209</v>
      </c>
      <c r="Q207" s="29">
        <v>42</v>
      </c>
      <c r="R207" s="30">
        <v>32</v>
      </c>
      <c r="S207" s="30">
        <v>74</v>
      </c>
      <c r="T207" s="30">
        <v>132</v>
      </c>
      <c r="U207" s="30">
        <v>82</v>
      </c>
      <c r="V207" s="30">
        <v>214</v>
      </c>
      <c r="W207" s="30">
        <v>77</v>
      </c>
      <c r="X207" s="30">
        <v>46</v>
      </c>
      <c r="Y207" s="30">
        <v>45</v>
      </c>
      <c r="Z207" s="30">
        <v>46</v>
      </c>
      <c r="AA207" s="31">
        <v>288</v>
      </c>
      <c r="AB207" s="29">
        <v>50</v>
      </c>
      <c r="AC207" s="30">
        <v>36</v>
      </c>
      <c r="AD207" s="30">
        <v>86</v>
      </c>
      <c r="AE207" s="30">
        <v>115</v>
      </c>
      <c r="AF207" s="30">
        <v>77</v>
      </c>
      <c r="AG207" s="30">
        <f t="shared" si="6"/>
        <v>192</v>
      </c>
      <c r="AH207" s="30">
        <v>70</v>
      </c>
      <c r="AI207" s="30">
        <v>42</v>
      </c>
      <c r="AJ207" s="30">
        <v>32</v>
      </c>
      <c r="AK207" s="30">
        <v>48</v>
      </c>
      <c r="AL207" s="31">
        <f t="shared" si="7"/>
        <v>278</v>
      </c>
      <c r="AM207" s="35"/>
    </row>
    <row r="208" spans="1:39" ht="18">
      <c r="A208" s="25" t="s">
        <v>236</v>
      </c>
      <c r="B208" s="26">
        <v>7462</v>
      </c>
      <c r="C208" s="25" t="s">
        <v>18</v>
      </c>
      <c r="D208" s="27" t="s">
        <v>20</v>
      </c>
      <c r="E208" s="28" t="s">
        <v>240</v>
      </c>
      <c r="F208" s="29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1">
        <v>0</v>
      </c>
      <c r="Q208" s="29">
        <v>0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  <c r="Z208" s="30">
        <v>0</v>
      </c>
      <c r="AA208" s="31">
        <v>0</v>
      </c>
      <c r="AB208" s="29">
        <v>0</v>
      </c>
      <c r="AC208" s="30">
        <v>1</v>
      </c>
      <c r="AD208" s="30">
        <v>1</v>
      </c>
      <c r="AE208" s="30">
        <v>0</v>
      </c>
      <c r="AF208" s="30">
        <v>0</v>
      </c>
      <c r="AG208" s="30">
        <f t="shared" si="6"/>
        <v>0</v>
      </c>
      <c r="AH208" s="30">
        <v>0</v>
      </c>
      <c r="AI208" s="30">
        <v>0</v>
      </c>
      <c r="AJ208" s="30">
        <v>0</v>
      </c>
      <c r="AK208" s="30">
        <v>0</v>
      </c>
      <c r="AL208" s="31">
        <f t="shared" si="7"/>
        <v>1</v>
      </c>
      <c r="AM208" s="35"/>
    </row>
    <row r="209" spans="1:39" ht="18">
      <c r="A209" s="25" t="s">
        <v>236</v>
      </c>
      <c r="B209" s="26">
        <v>7463</v>
      </c>
      <c r="C209" s="25" t="s">
        <v>18</v>
      </c>
      <c r="D209" s="27" t="s">
        <v>20</v>
      </c>
      <c r="E209" s="28" t="s">
        <v>241</v>
      </c>
      <c r="F209" s="29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1">
        <v>0</v>
      </c>
      <c r="Q209" s="29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  <c r="Z209" s="30">
        <v>0</v>
      </c>
      <c r="AA209" s="31">
        <v>0</v>
      </c>
      <c r="AB209" s="29">
        <v>1</v>
      </c>
      <c r="AC209" s="30">
        <v>0</v>
      </c>
      <c r="AD209" s="30">
        <v>1</v>
      </c>
      <c r="AE209" s="30">
        <v>0</v>
      </c>
      <c r="AF209" s="30">
        <v>0</v>
      </c>
      <c r="AG209" s="30">
        <f t="shared" si="6"/>
        <v>0</v>
      </c>
      <c r="AH209" s="30">
        <v>0</v>
      </c>
      <c r="AI209" s="30">
        <v>0</v>
      </c>
      <c r="AJ209" s="30">
        <v>0</v>
      </c>
      <c r="AK209" s="30">
        <v>0</v>
      </c>
      <c r="AL209" s="31">
        <f t="shared" si="7"/>
        <v>1</v>
      </c>
      <c r="AM209" s="35"/>
    </row>
    <row r="210" spans="1:39" ht="18">
      <c r="A210" s="25" t="s">
        <v>236</v>
      </c>
      <c r="B210" s="26">
        <v>7464</v>
      </c>
      <c r="C210" s="25" t="s">
        <v>18</v>
      </c>
      <c r="D210" s="27" t="s">
        <v>20</v>
      </c>
      <c r="E210" s="28" t="s">
        <v>242</v>
      </c>
      <c r="F210" s="29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1">
        <v>0</v>
      </c>
      <c r="Q210" s="29">
        <v>0</v>
      </c>
      <c r="R210" s="30">
        <v>0</v>
      </c>
      <c r="S210" s="30">
        <v>0</v>
      </c>
      <c r="T210" s="30">
        <v>0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  <c r="Z210" s="30">
        <v>0</v>
      </c>
      <c r="AA210" s="31">
        <v>0</v>
      </c>
      <c r="AB210" s="29">
        <v>7</v>
      </c>
      <c r="AC210" s="30">
        <v>0</v>
      </c>
      <c r="AD210" s="30">
        <v>7</v>
      </c>
      <c r="AE210" s="30">
        <v>0</v>
      </c>
      <c r="AF210" s="30">
        <v>0</v>
      </c>
      <c r="AG210" s="30">
        <f t="shared" si="6"/>
        <v>0</v>
      </c>
      <c r="AH210" s="30">
        <v>0</v>
      </c>
      <c r="AI210" s="30">
        <v>0</v>
      </c>
      <c r="AJ210" s="30">
        <v>0</v>
      </c>
      <c r="AK210" s="30">
        <v>0</v>
      </c>
      <c r="AL210" s="31">
        <f t="shared" si="7"/>
        <v>7</v>
      </c>
      <c r="AM210" s="35"/>
    </row>
    <row r="211" spans="1:39" ht="18">
      <c r="A211" s="25" t="s">
        <v>236</v>
      </c>
      <c r="B211" s="26">
        <v>7465</v>
      </c>
      <c r="C211" s="25" t="s">
        <v>18</v>
      </c>
      <c r="D211" s="27" t="s">
        <v>20</v>
      </c>
      <c r="E211" s="28" t="s">
        <v>243</v>
      </c>
      <c r="F211" s="29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1">
        <v>0</v>
      </c>
      <c r="Q211" s="29">
        <v>0</v>
      </c>
      <c r="R211" s="30">
        <v>0</v>
      </c>
      <c r="S211" s="30">
        <v>0</v>
      </c>
      <c r="T211" s="30">
        <v>0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  <c r="Z211" s="30">
        <v>0</v>
      </c>
      <c r="AA211" s="31">
        <v>0</v>
      </c>
      <c r="AB211" s="29">
        <v>33</v>
      </c>
      <c r="AC211" s="30">
        <v>26</v>
      </c>
      <c r="AD211" s="30">
        <v>59</v>
      </c>
      <c r="AE211" s="30">
        <v>5</v>
      </c>
      <c r="AF211" s="30">
        <v>5</v>
      </c>
      <c r="AG211" s="30">
        <f t="shared" si="6"/>
        <v>10</v>
      </c>
      <c r="AH211" s="30">
        <v>6</v>
      </c>
      <c r="AI211" s="30">
        <v>0</v>
      </c>
      <c r="AJ211" s="30">
        <v>1</v>
      </c>
      <c r="AK211" s="30">
        <v>3</v>
      </c>
      <c r="AL211" s="31">
        <f t="shared" si="7"/>
        <v>69</v>
      </c>
      <c r="AM211" s="35"/>
    </row>
    <row r="212" spans="1:39" ht="18">
      <c r="A212" s="25" t="s">
        <v>236</v>
      </c>
      <c r="B212" s="26">
        <v>7466</v>
      </c>
      <c r="C212" s="25" t="s">
        <v>18</v>
      </c>
      <c r="D212" s="27" t="s">
        <v>20</v>
      </c>
      <c r="E212" s="28" t="s">
        <v>244</v>
      </c>
      <c r="F212" s="29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1">
        <v>0</v>
      </c>
      <c r="Q212" s="29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  <c r="Z212" s="30">
        <v>0</v>
      </c>
      <c r="AA212" s="31">
        <v>0</v>
      </c>
      <c r="AB212" s="29">
        <v>0</v>
      </c>
      <c r="AC212" s="30">
        <v>0</v>
      </c>
      <c r="AD212" s="30">
        <v>0</v>
      </c>
      <c r="AE212" s="30">
        <v>0</v>
      </c>
      <c r="AF212" s="30">
        <v>0</v>
      </c>
      <c r="AG212" s="30">
        <f t="shared" si="6"/>
        <v>0</v>
      </c>
      <c r="AH212" s="30">
        <v>0</v>
      </c>
      <c r="AI212" s="30">
        <v>0</v>
      </c>
      <c r="AJ212" s="30">
        <v>0</v>
      </c>
      <c r="AK212" s="30">
        <v>0</v>
      </c>
      <c r="AL212" s="31">
        <f t="shared" si="7"/>
        <v>0</v>
      </c>
      <c r="AM212" s="35"/>
    </row>
    <row r="213" spans="1:39" ht="18">
      <c r="A213" s="25" t="s">
        <v>236</v>
      </c>
      <c r="B213" s="26">
        <v>7467</v>
      </c>
      <c r="C213" s="25" t="s">
        <v>18</v>
      </c>
      <c r="D213" s="27" t="s">
        <v>20</v>
      </c>
      <c r="E213" s="28" t="s">
        <v>245</v>
      </c>
      <c r="F213" s="29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1">
        <v>0</v>
      </c>
      <c r="Q213" s="29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  <c r="Z213" s="30">
        <v>0</v>
      </c>
      <c r="AA213" s="31">
        <v>0</v>
      </c>
      <c r="AB213" s="29">
        <v>129</v>
      </c>
      <c r="AC213" s="30">
        <v>52</v>
      </c>
      <c r="AD213" s="30">
        <v>181</v>
      </c>
      <c r="AE213" s="30">
        <v>15</v>
      </c>
      <c r="AF213" s="30">
        <v>8</v>
      </c>
      <c r="AG213" s="30">
        <f t="shared" si="6"/>
        <v>23</v>
      </c>
      <c r="AH213" s="30">
        <v>13</v>
      </c>
      <c r="AI213" s="30">
        <v>6</v>
      </c>
      <c r="AJ213" s="30">
        <v>1</v>
      </c>
      <c r="AK213" s="30">
        <v>3</v>
      </c>
      <c r="AL213" s="31">
        <f t="shared" si="7"/>
        <v>204</v>
      </c>
      <c r="AM213" s="35"/>
    </row>
    <row r="214" spans="1:39" ht="18">
      <c r="A214" s="25" t="s">
        <v>236</v>
      </c>
      <c r="B214" s="26">
        <v>7468</v>
      </c>
      <c r="C214" s="25" t="s">
        <v>18</v>
      </c>
      <c r="D214" s="27" t="s">
        <v>20</v>
      </c>
      <c r="E214" s="28" t="s">
        <v>246</v>
      </c>
      <c r="F214" s="29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0</v>
      </c>
      <c r="N214" s="30">
        <v>0</v>
      </c>
      <c r="O214" s="30">
        <v>0</v>
      </c>
      <c r="P214" s="31">
        <v>0</v>
      </c>
      <c r="Q214" s="29">
        <v>0</v>
      </c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30">
        <v>0</v>
      </c>
      <c r="X214" s="30">
        <v>0</v>
      </c>
      <c r="Y214" s="30">
        <v>0</v>
      </c>
      <c r="Z214" s="30">
        <v>0</v>
      </c>
      <c r="AA214" s="31">
        <v>0</v>
      </c>
      <c r="AB214" s="29">
        <v>5</v>
      </c>
      <c r="AC214" s="30">
        <v>1</v>
      </c>
      <c r="AD214" s="30">
        <v>6</v>
      </c>
      <c r="AE214" s="30">
        <v>4</v>
      </c>
      <c r="AF214" s="30">
        <v>0</v>
      </c>
      <c r="AG214" s="30">
        <f t="shared" si="6"/>
        <v>4</v>
      </c>
      <c r="AH214" s="30">
        <v>3</v>
      </c>
      <c r="AI214" s="30">
        <v>0</v>
      </c>
      <c r="AJ214" s="30">
        <v>0</v>
      </c>
      <c r="AK214" s="30">
        <v>1</v>
      </c>
      <c r="AL214" s="31">
        <f t="shared" si="7"/>
        <v>10</v>
      </c>
      <c r="AM214" s="35"/>
    </row>
    <row r="215" spans="1:39" ht="18">
      <c r="A215" s="25" t="s">
        <v>236</v>
      </c>
      <c r="B215" s="26">
        <v>7469</v>
      </c>
      <c r="C215" s="25" t="s">
        <v>18</v>
      </c>
      <c r="D215" s="27" t="s">
        <v>20</v>
      </c>
      <c r="E215" s="28" t="s">
        <v>247</v>
      </c>
      <c r="F215" s="29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1">
        <v>0</v>
      </c>
      <c r="Q215" s="29">
        <v>0</v>
      </c>
      <c r="R215" s="30">
        <v>0</v>
      </c>
      <c r="S215" s="30">
        <v>0</v>
      </c>
      <c r="T215" s="30">
        <v>0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  <c r="Z215" s="30">
        <v>0</v>
      </c>
      <c r="AA215" s="31">
        <v>0</v>
      </c>
      <c r="AB215" s="29">
        <v>1</v>
      </c>
      <c r="AC215" s="30">
        <v>0</v>
      </c>
      <c r="AD215" s="30">
        <v>1</v>
      </c>
      <c r="AE215" s="30">
        <v>0</v>
      </c>
      <c r="AF215" s="30">
        <v>0</v>
      </c>
      <c r="AG215" s="30">
        <f t="shared" si="6"/>
        <v>0</v>
      </c>
      <c r="AH215" s="30">
        <v>0</v>
      </c>
      <c r="AI215" s="30">
        <v>0</v>
      </c>
      <c r="AJ215" s="30">
        <v>0</v>
      </c>
      <c r="AK215" s="30">
        <v>0</v>
      </c>
      <c r="AL215" s="31">
        <f t="shared" si="7"/>
        <v>1</v>
      </c>
      <c r="AM215" s="35"/>
    </row>
    <row r="216" spans="1:39" ht="18">
      <c r="A216" s="25" t="s">
        <v>236</v>
      </c>
      <c r="B216" s="26">
        <v>7470</v>
      </c>
      <c r="C216" s="25" t="s">
        <v>18</v>
      </c>
      <c r="D216" s="27" t="s">
        <v>20</v>
      </c>
      <c r="E216" s="28" t="s">
        <v>248</v>
      </c>
      <c r="F216" s="29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1">
        <v>0</v>
      </c>
      <c r="Q216" s="29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  <c r="Z216" s="30">
        <v>0</v>
      </c>
      <c r="AA216" s="31">
        <v>0</v>
      </c>
      <c r="AB216" s="29">
        <v>9</v>
      </c>
      <c r="AC216" s="30">
        <v>0</v>
      </c>
      <c r="AD216" s="30">
        <v>9</v>
      </c>
      <c r="AE216" s="30">
        <v>2</v>
      </c>
      <c r="AF216" s="30">
        <v>0</v>
      </c>
      <c r="AG216" s="30">
        <f t="shared" si="6"/>
        <v>2</v>
      </c>
      <c r="AH216" s="30">
        <v>2</v>
      </c>
      <c r="AI216" s="30">
        <v>0</v>
      </c>
      <c r="AJ216" s="30">
        <v>0</v>
      </c>
      <c r="AK216" s="30">
        <v>0</v>
      </c>
      <c r="AL216" s="31">
        <f t="shared" si="7"/>
        <v>11</v>
      </c>
      <c r="AM216" s="35"/>
    </row>
    <row r="217" spans="1:39" ht="18">
      <c r="A217" s="25" t="s">
        <v>236</v>
      </c>
      <c r="B217" s="26">
        <v>7597</v>
      </c>
      <c r="C217" s="25" t="s">
        <v>18</v>
      </c>
      <c r="D217" s="27" t="s">
        <v>20</v>
      </c>
      <c r="E217" s="28" t="s">
        <v>249</v>
      </c>
      <c r="F217" s="29">
        <v>15</v>
      </c>
      <c r="G217" s="30">
        <v>9</v>
      </c>
      <c r="H217" s="30">
        <v>24</v>
      </c>
      <c r="I217" s="30">
        <v>6</v>
      </c>
      <c r="J217" s="30">
        <v>11</v>
      </c>
      <c r="K217" s="30">
        <v>17</v>
      </c>
      <c r="L217" s="30">
        <v>13</v>
      </c>
      <c r="M217" s="30">
        <v>3</v>
      </c>
      <c r="N217" s="30">
        <v>1</v>
      </c>
      <c r="O217" s="30">
        <v>0</v>
      </c>
      <c r="P217" s="31">
        <v>41</v>
      </c>
      <c r="Q217" s="29">
        <v>8</v>
      </c>
      <c r="R217" s="30">
        <v>14</v>
      </c>
      <c r="S217" s="30">
        <v>22</v>
      </c>
      <c r="T217" s="30">
        <v>3</v>
      </c>
      <c r="U217" s="30">
        <v>8</v>
      </c>
      <c r="V217" s="30">
        <v>11</v>
      </c>
      <c r="W217" s="30">
        <v>5</v>
      </c>
      <c r="X217" s="30">
        <v>3</v>
      </c>
      <c r="Y217" s="30">
        <v>3</v>
      </c>
      <c r="Z217" s="30">
        <v>0</v>
      </c>
      <c r="AA217" s="31">
        <v>33</v>
      </c>
      <c r="AB217" s="29">
        <v>7</v>
      </c>
      <c r="AC217" s="30">
        <v>12</v>
      </c>
      <c r="AD217" s="30">
        <v>19</v>
      </c>
      <c r="AE217" s="30">
        <v>3</v>
      </c>
      <c r="AF217" s="30">
        <v>9</v>
      </c>
      <c r="AG217" s="30">
        <f t="shared" si="6"/>
        <v>12</v>
      </c>
      <c r="AH217" s="30">
        <v>6</v>
      </c>
      <c r="AI217" s="30">
        <v>3</v>
      </c>
      <c r="AJ217" s="30">
        <v>1</v>
      </c>
      <c r="AK217" s="30">
        <v>2</v>
      </c>
      <c r="AL217" s="31">
        <f t="shared" si="7"/>
        <v>31</v>
      </c>
      <c r="AM217" s="35"/>
    </row>
    <row r="218" spans="1:39" ht="18">
      <c r="A218" s="25" t="s">
        <v>236</v>
      </c>
      <c r="B218" s="26">
        <v>7471</v>
      </c>
      <c r="C218" s="25" t="s">
        <v>18</v>
      </c>
      <c r="D218" s="27" t="s">
        <v>20</v>
      </c>
      <c r="E218" s="28" t="s">
        <v>250</v>
      </c>
      <c r="F218" s="29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1">
        <v>0</v>
      </c>
      <c r="Q218" s="29">
        <v>0</v>
      </c>
      <c r="R218" s="30">
        <v>0</v>
      </c>
      <c r="S218" s="30">
        <v>0</v>
      </c>
      <c r="T218" s="30">
        <v>0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  <c r="Z218" s="30">
        <v>0</v>
      </c>
      <c r="AA218" s="31">
        <v>0</v>
      </c>
      <c r="AB218" s="29">
        <v>3</v>
      </c>
      <c r="AC218" s="30">
        <v>0</v>
      </c>
      <c r="AD218" s="30">
        <v>3</v>
      </c>
      <c r="AE218" s="30">
        <v>0</v>
      </c>
      <c r="AF218" s="30">
        <v>0</v>
      </c>
      <c r="AG218" s="30">
        <f t="shared" si="6"/>
        <v>0</v>
      </c>
      <c r="AH218" s="30">
        <v>0</v>
      </c>
      <c r="AI218" s="30">
        <v>0</v>
      </c>
      <c r="AJ218" s="30">
        <v>0</v>
      </c>
      <c r="AK218" s="30">
        <v>0</v>
      </c>
      <c r="AL218" s="31">
        <f t="shared" si="7"/>
        <v>3</v>
      </c>
      <c r="AM218" s="35"/>
    </row>
    <row r="219" spans="1:39" ht="18">
      <c r="A219" s="25" t="s">
        <v>236</v>
      </c>
      <c r="B219" s="26">
        <v>7472</v>
      </c>
      <c r="C219" s="25" t="s">
        <v>18</v>
      </c>
      <c r="D219" s="27" t="s">
        <v>20</v>
      </c>
      <c r="E219" s="28" t="s">
        <v>251</v>
      </c>
      <c r="F219" s="29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1">
        <v>0</v>
      </c>
      <c r="Q219" s="29"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  <c r="Z219" s="30">
        <v>0</v>
      </c>
      <c r="AA219" s="31">
        <v>0</v>
      </c>
      <c r="AB219" s="29">
        <v>4</v>
      </c>
      <c r="AC219" s="30">
        <v>7</v>
      </c>
      <c r="AD219" s="30">
        <v>11</v>
      </c>
      <c r="AE219" s="30">
        <v>3</v>
      </c>
      <c r="AF219" s="30">
        <v>0</v>
      </c>
      <c r="AG219" s="30">
        <f t="shared" si="6"/>
        <v>3</v>
      </c>
      <c r="AH219" s="30">
        <v>2</v>
      </c>
      <c r="AI219" s="30">
        <v>0</v>
      </c>
      <c r="AJ219" s="30">
        <v>0</v>
      </c>
      <c r="AK219" s="30">
        <v>1</v>
      </c>
      <c r="AL219" s="31">
        <f t="shared" si="7"/>
        <v>14</v>
      </c>
      <c r="AM219" s="35"/>
    </row>
    <row r="220" spans="1:39" ht="18">
      <c r="A220" s="25" t="s">
        <v>236</v>
      </c>
      <c r="B220" s="26">
        <v>7473</v>
      </c>
      <c r="C220" s="25" t="s">
        <v>18</v>
      </c>
      <c r="D220" s="27" t="s">
        <v>20</v>
      </c>
      <c r="E220" s="28" t="s">
        <v>252</v>
      </c>
      <c r="F220" s="29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1">
        <v>0</v>
      </c>
      <c r="Q220" s="29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1">
        <v>0</v>
      </c>
      <c r="AB220" s="29">
        <v>10</v>
      </c>
      <c r="AC220" s="30">
        <v>8</v>
      </c>
      <c r="AD220" s="30">
        <v>18</v>
      </c>
      <c r="AE220" s="30">
        <v>0</v>
      </c>
      <c r="AF220" s="30">
        <v>1</v>
      </c>
      <c r="AG220" s="30">
        <f t="shared" si="6"/>
        <v>1</v>
      </c>
      <c r="AH220" s="30">
        <v>1</v>
      </c>
      <c r="AI220" s="30">
        <v>0</v>
      </c>
      <c r="AJ220" s="30">
        <v>0</v>
      </c>
      <c r="AK220" s="30">
        <v>0</v>
      </c>
      <c r="AL220" s="31">
        <f t="shared" si="7"/>
        <v>19</v>
      </c>
      <c r="AM220" s="35"/>
    </row>
    <row r="221" spans="1:39" ht="18">
      <c r="A221" s="25" t="s">
        <v>236</v>
      </c>
      <c r="B221" s="26">
        <v>7474</v>
      </c>
      <c r="C221" s="25" t="s">
        <v>18</v>
      </c>
      <c r="D221" s="27" t="s">
        <v>20</v>
      </c>
      <c r="E221" s="28" t="s">
        <v>253</v>
      </c>
      <c r="F221" s="29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1">
        <v>0</v>
      </c>
      <c r="Q221" s="29">
        <v>0</v>
      </c>
      <c r="R221" s="30">
        <v>0</v>
      </c>
      <c r="S221" s="30">
        <v>0</v>
      </c>
      <c r="T221" s="30">
        <v>0</v>
      </c>
      <c r="U221" s="30">
        <v>0</v>
      </c>
      <c r="V221" s="30">
        <v>0</v>
      </c>
      <c r="W221" s="30">
        <v>0</v>
      </c>
      <c r="X221" s="30">
        <v>0</v>
      </c>
      <c r="Y221" s="30">
        <v>0</v>
      </c>
      <c r="Z221" s="30">
        <v>0</v>
      </c>
      <c r="AA221" s="31">
        <v>0</v>
      </c>
      <c r="AB221" s="29">
        <v>6</v>
      </c>
      <c r="AC221" s="30">
        <v>0</v>
      </c>
      <c r="AD221" s="30">
        <v>6</v>
      </c>
      <c r="AE221" s="30">
        <v>0</v>
      </c>
      <c r="AF221" s="30">
        <v>0</v>
      </c>
      <c r="AG221" s="30">
        <f t="shared" si="6"/>
        <v>0</v>
      </c>
      <c r="AH221" s="30">
        <v>0</v>
      </c>
      <c r="AI221" s="30">
        <v>0</v>
      </c>
      <c r="AJ221" s="30">
        <v>0</v>
      </c>
      <c r="AK221" s="30">
        <v>0</v>
      </c>
      <c r="AL221" s="31">
        <f t="shared" si="7"/>
        <v>6</v>
      </c>
      <c r="AM221" s="35"/>
    </row>
    <row r="222" spans="1:39" ht="33">
      <c r="A222" s="25" t="s">
        <v>236</v>
      </c>
      <c r="B222" s="36">
        <v>7475</v>
      </c>
      <c r="C222" s="25" t="s">
        <v>18</v>
      </c>
      <c r="D222" s="27" t="s">
        <v>20</v>
      </c>
      <c r="E222" s="41" t="s">
        <v>254</v>
      </c>
      <c r="F222" s="29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1">
        <v>0</v>
      </c>
      <c r="Q222" s="29">
        <v>0</v>
      </c>
      <c r="R222" s="30">
        <v>0</v>
      </c>
      <c r="S222" s="30">
        <v>0</v>
      </c>
      <c r="T222" s="30">
        <v>0</v>
      </c>
      <c r="U222" s="30">
        <v>0</v>
      </c>
      <c r="V222" s="30">
        <v>0</v>
      </c>
      <c r="W222" s="30">
        <v>0</v>
      </c>
      <c r="X222" s="30">
        <v>0</v>
      </c>
      <c r="Y222" s="30">
        <v>0</v>
      </c>
      <c r="Z222" s="30">
        <v>0</v>
      </c>
      <c r="AA222" s="31">
        <v>0</v>
      </c>
      <c r="AB222" s="29">
        <v>0</v>
      </c>
      <c r="AC222" s="30">
        <v>0</v>
      </c>
      <c r="AD222" s="30">
        <v>0</v>
      </c>
      <c r="AE222" s="30">
        <v>0</v>
      </c>
      <c r="AF222" s="30">
        <v>0</v>
      </c>
      <c r="AG222" s="30">
        <f t="shared" si="6"/>
        <v>0</v>
      </c>
      <c r="AH222" s="30">
        <v>0</v>
      </c>
      <c r="AI222" s="30">
        <v>0</v>
      </c>
      <c r="AJ222" s="30">
        <v>0</v>
      </c>
      <c r="AK222" s="30">
        <v>0</v>
      </c>
      <c r="AL222" s="31">
        <f t="shared" si="7"/>
        <v>0</v>
      </c>
      <c r="AM222" s="35"/>
    </row>
    <row r="223" spans="1:39" ht="18">
      <c r="A223" s="25" t="s">
        <v>236</v>
      </c>
      <c r="B223" s="26">
        <v>7476</v>
      </c>
      <c r="C223" s="25" t="s">
        <v>18</v>
      </c>
      <c r="D223" s="27" t="s">
        <v>20</v>
      </c>
      <c r="E223" s="28" t="s">
        <v>255</v>
      </c>
      <c r="F223" s="29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1">
        <v>0</v>
      </c>
      <c r="Q223" s="29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30">
        <v>0</v>
      </c>
      <c r="X223" s="30">
        <v>0</v>
      </c>
      <c r="Y223" s="30">
        <v>0</v>
      </c>
      <c r="Z223" s="30">
        <v>0</v>
      </c>
      <c r="AA223" s="31">
        <v>0</v>
      </c>
      <c r="AB223" s="29">
        <v>2</v>
      </c>
      <c r="AC223" s="30">
        <v>3</v>
      </c>
      <c r="AD223" s="30">
        <v>5</v>
      </c>
      <c r="AE223" s="30">
        <v>2</v>
      </c>
      <c r="AF223" s="30">
        <v>0</v>
      </c>
      <c r="AG223" s="30">
        <f t="shared" si="6"/>
        <v>2</v>
      </c>
      <c r="AH223" s="30">
        <v>1</v>
      </c>
      <c r="AI223" s="30">
        <v>0</v>
      </c>
      <c r="AJ223" s="30">
        <v>0</v>
      </c>
      <c r="AK223" s="30">
        <v>1</v>
      </c>
      <c r="AL223" s="31">
        <f t="shared" si="7"/>
        <v>7</v>
      </c>
      <c r="AM223" s="35"/>
    </row>
    <row r="224" spans="1:39" ht="18">
      <c r="A224" s="25" t="s">
        <v>236</v>
      </c>
      <c r="B224" s="26">
        <v>7477</v>
      </c>
      <c r="C224" s="25" t="s">
        <v>18</v>
      </c>
      <c r="D224" s="27" t="s">
        <v>20</v>
      </c>
      <c r="E224" s="28" t="s">
        <v>256</v>
      </c>
      <c r="F224" s="29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1">
        <v>0</v>
      </c>
      <c r="Q224" s="29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30">
        <v>0</v>
      </c>
      <c r="X224" s="30">
        <v>0</v>
      </c>
      <c r="Y224" s="30">
        <v>0</v>
      </c>
      <c r="Z224" s="30">
        <v>0</v>
      </c>
      <c r="AA224" s="31">
        <v>0</v>
      </c>
      <c r="AB224" s="29">
        <v>5</v>
      </c>
      <c r="AC224" s="30">
        <v>1</v>
      </c>
      <c r="AD224" s="30">
        <v>6</v>
      </c>
      <c r="AE224" s="30">
        <v>0</v>
      </c>
      <c r="AF224" s="30">
        <v>0</v>
      </c>
      <c r="AG224" s="30">
        <f t="shared" si="6"/>
        <v>0</v>
      </c>
      <c r="AH224" s="30">
        <v>0</v>
      </c>
      <c r="AI224" s="30">
        <v>0</v>
      </c>
      <c r="AJ224" s="30">
        <v>0</v>
      </c>
      <c r="AK224" s="30">
        <v>0</v>
      </c>
      <c r="AL224" s="31">
        <f t="shared" si="7"/>
        <v>6</v>
      </c>
      <c r="AM224" s="35"/>
    </row>
    <row r="225" spans="1:39" ht="18">
      <c r="A225" s="25" t="s">
        <v>236</v>
      </c>
      <c r="B225" s="36">
        <v>7478</v>
      </c>
      <c r="C225" s="25" t="s">
        <v>18</v>
      </c>
      <c r="D225" s="27" t="s">
        <v>20</v>
      </c>
      <c r="E225" s="37" t="s">
        <v>257</v>
      </c>
      <c r="F225" s="29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1">
        <v>0</v>
      </c>
      <c r="Q225" s="29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30">
        <v>0</v>
      </c>
      <c r="X225" s="30">
        <v>0</v>
      </c>
      <c r="Y225" s="30">
        <v>0</v>
      </c>
      <c r="Z225" s="30">
        <v>0</v>
      </c>
      <c r="AA225" s="31">
        <v>0</v>
      </c>
      <c r="AB225" s="29">
        <v>0</v>
      </c>
      <c r="AC225" s="30">
        <v>0</v>
      </c>
      <c r="AD225" s="30">
        <v>0</v>
      </c>
      <c r="AE225" s="30">
        <v>0</v>
      </c>
      <c r="AF225" s="30">
        <v>0</v>
      </c>
      <c r="AG225" s="30">
        <f t="shared" si="6"/>
        <v>0</v>
      </c>
      <c r="AH225" s="30">
        <v>0</v>
      </c>
      <c r="AI225" s="30">
        <v>0</v>
      </c>
      <c r="AJ225" s="30">
        <v>0</v>
      </c>
      <c r="AK225" s="30">
        <v>0</v>
      </c>
      <c r="AL225" s="31">
        <f t="shared" si="7"/>
        <v>0</v>
      </c>
      <c r="AM225" s="35"/>
    </row>
    <row r="226" spans="1:39" ht="18">
      <c r="A226" s="19" t="s">
        <v>236</v>
      </c>
      <c r="B226" s="32">
        <v>1111</v>
      </c>
      <c r="C226" s="19" t="s">
        <v>22</v>
      </c>
      <c r="D226" s="33" t="s">
        <v>23</v>
      </c>
      <c r="E226" s="34" t="s">
        <v>258</v>
      </c>
      <c r="F226" s="29">
        <v>3</v>
      </c>
      <c r="G226" s="30">
        <v>0</v>
      </c>
      <c r="H226" s="30">
        <v>3</v>
      </c>
      <c r="I226" s="30">
        <v>3</v>
      </c>
      <c r="J226" s="30">
        <v>0</v>
      </c>
      <c r="K226" s="30">
        <v>3</v>
      </c>
      <c r="L226" s="30">
        <v>2</v>
      </c>
      <c r="M226" s="30">
        <v>0</v>
      </c>
      <c r="N226" s="30">
        <v>0</v>
      </c>
      <c r="O226" s="30">
        <v>1</v>
      </c>
      <c r="P226" s="31">
        <v>6</v>
      </c>
      <c r="Q226" s="29">
        <v>16</v>
      </c>
      <c r="R226" s="30">
        <v>2</v>
      </c>
      <c r="S226" s="30">
        <v>18</v>
      </c>
      <c r="T226" s="30">
        <v>5</v>
      </c>
      <c r="U226" s="30">
        <v>3</v>
      </c>
      <c r="V226" s="30">
        <v>8</v>
      </c>
      <c r="W226" s="30">
        <v>6</v>
      </c>
      <c r="X226" s="30">
        <v>1</v>
      </c>
      <c r="Y226" s="30">
        <v>1</v>
      </c>
      <c r="Z226" s="30">
        <v>0</v>
      </c>
      <c r="AA226" s="31">
        <v>26</v>
      </c>
      <c r="AB226" s="29">
        <v>6</v>
      </c>
      <c r="AC226" s="30">
        <v>0</v>
      </c>
      <c r="AD226" s="30">
        <v>6</v>
      </c>
      <c r="AE226" s="30">
        <v>2</v>
      </c>
      <c r="AF226" s="30">
        <v>0</v>
      </c>
      <c r="AG226" s="30">
        <f t="shared" si="6"/>
        <v>2</v>
      </c>
      <c r="AH226" s="30">
        <v>1</v>
      </c>
      <c r="AI226" s="30">
        <v>0</v>
      </c>
      <c r="AJ226" s="30">
        <v>0</v>
      </c>
      <c r="AK226" s="30">
        <v>1</v>
      </c>
      <c r="AL226" s="31">
        <f t="shared" si="7"/>
        <v>8</v>
      </c>
      <c r="AM226" s="35"/>
    </row>
    <row r="227" spans="1:39" ht="18">
      <c r="A227" s="19" t="s">
        <v>236</v>
      </c>
      <c r="B227" s="32">
        <v>1026</v>
      </c>
      <c r="C227" s="19" t="s">
        <v>22</v>
      </c>
      <c r="D227" s="33" t="s">
        <v>23</v>
      </c>
      <c r="E227" s="34" t="s">
        <v>259</v>
      </c>
      <c r="F227" s="29">
        <v>2</v>
      </c>
      <c r="G227" s="30">
        <v>1</v>
      </c>
      <c r="H227" s="30">
        <v>3</v>
      </c>
      <c r="I227" s="30">
        <v>3</v>
      </c>
      <c r="J227" s="30">
        <v>1</v>
      </c>
      <c r="K227" s="30">
        <v>4</v>
      </c>
      <c r="L227" s="30">
        <v>3</v>
      </c>
      <c r="M227" s="30">
        <v>1</v>
      </c>
      <c r="N227" s="30">
        <v>0</v>
      </c>
      <c r="O227" s="30">
        <v>0</v>
      </c>
      <c r="P227" s="31">
        <v>7</v>
      </c>
      <c r="Q227" s="29">
        <v>8</v>
      </c>
      <c r="R227" s="30">
        <v>6</v>
      </c>
      <c r="S227" s="30">
        <v>14</v>
      </c>
      <c r="T227" s="30">
        <v>3</v>
      </c>
      <c r="U227" s="30">
        <v>0</v>
      </c>
      <c r="V227" s="30">
        <v>3</v>
      </c>
      <c r="W227" s="30">
        <v>1</v>
      </c>
      <c r="X227" s="30">
        <v>0</v>
      </c>
      <c r="Y227" s="30">
        <v>0</v>
      </c>
      <c r="Z227" s="30">
        <v>2</v>
      </c>
      <c r="AA227" s="31">
        <v>17</v>
      </c>
      <c r="AB227" s="29">
        <v>4</v>
      </c>
      <c r="AC227" s="30">
        <v>2</v>
      </c>
      <c r="AD227" s="30">
        <v>6</v>
      </c>
      <c r="AE227" s="30">
        <v>2</v>
      </c>
      <c r="AF227" s="30">
        <v>2</v>
      </c>
      <c r="AG227" s="30">
        <f t="shared" si="6"/>
        <v>4</v>
      </c>
      <c r="AH227" s="30">
        <v>3</v>
      </c>
      <c r="AI227" s="30">
        <v>0</v>
      </c>
      <c r="AJ227" s="30">
        <v>0</v>
      </c>
      <c r="AK227" s="30">
        <v>1</v>
      </c>
      <c r="AL227" s="31">
        <f t="shared" si="7"/>
        <v>10</v>
      </c>
      <c r="AM227" s="35"/>
    </row>
    <row r="228" spans="1:39" ht="18">
      <c r="A228" s="19" t="s">
        <v>236</v>
      </c>
      <c r="B228" s="32">
        <v>1112</v>
      </c>
      <c r="C228" s="19" t="s">
        <v>22</v>
      </c>
      <c r="D228" s="33" t="s">
        <v>23</v>
      </c>
      <c r="E228" s="34" t="s">
        <v>260</v>
      </c>
      <c r="F228" s="29">
        <v>10</v>
      </c>
      <c r="G228" s="30">
        <v>0</v>
      </c>
      <c r="H228" s="30">
        <v>10</v>
      </c>
      <c r="I228" s="30">
        <v>12</v>
      </c>
      <c r="J228" s="30">
        <v>4</v>
      </c>
      <c r="K228" s="30">
        <v>16</v>
      </c>
      <c r="L228" s="30">
        <v>8</v>
      </c>
      <c r="M228" s="30">
        <v>8</v>
      </c>
      <c r="N228" s="30">
        <v>0</v>
      </c>
      <c r="O228" s="30">
        <v>0</v>
      </c>
      <c r="P228" s="31">
        <v>26</v>
      </c>
      <c r="Q228" s="29">
        <v>18</v>
      </c>
      <c r="R228" s="30">
        <v>3</v>
      </c>
      <c r="S228" s="30">
        <v>21</v>
      </c>
      <c r="T228" s="30">
        <v>7</v>
      </c>
      <c r="U228" s="30">
        <v>1</v>
      </c>
      <c r="V228" s="30">
        <v>7</v>
      </c>
      <c r="W228" s="30">
        <v>3</v>
      </c>
      <c r="X228" s="30">
        <v>0</v>
      </c>
      <c r="Y228" s="30">
        <v>2</v>
      </c>
      <c r="Z228" s="30">
        <v>2</v>
      </c>
      <c r="AA228" s="31">
        <v>28</v>
      </c>
      <c r="AB228" s="29">
        <v>11</v>
      </c>
      <c r="AC228" s="30">
        <v>1</v>
      </c>
      <c r="AD228" s="30">
        <v>12</v>
      </c>
      <c r="AE228" s="30">
        <v>8</v>
      </c>
      <c r="AF228" s="30">
        <v>2</v>
      </c>
      <c r="AG228" s="30">
        <f t="shared" si="6"/>
        <v>10</v>
      </c>
      <c r="AH228" s="30">
        <v>6</v>
      </c>
      <c r="AI228" s="30">
        <v>0</v>
      </c>
      <c r="AJ228" s="30">
        <v>0</v>
      </c>
      <c r="AK228" s="30">
        <v>4</v>
      </c>
      <c r="AL228" s="31">
        <f t="shared" si="7"/>
        <v>22</v>
      </c>
      <c r="AM228" s="35"/>
    </row>
    <row r="229" spans="1:39" ht="18">
      <c r="A229" s="19" t="s">
        <v>236</v>
      </c>
      <c r="B229" s="32">
        <v>1027</v>
      </c>
      <c r="C229" s="19" t="s">
        <v>22</v>
      </c>
      <c r="D229" s="33" t="s">
        <v>23</v>
      </c>
      <c r="E229" s="34" t="s">
        <v>261</v>
      </c>
      <c r="F229" s="29">
        <v>59</v>
      </c>
      <c r="G229" s="30">
        <v>38</v>
      </c>
      <c r="H229" s="30">
        <v>97</v>
      </c>
      <c r="I229" s="30">
        <v>32</v>
      </c>
      <c r="J229" s="30">
        <v>32</v>
      </c>
      <c r="K229" s="30">
        <v>64</v>
      </c>
      <c r="L229" s="30">
        <v>22</v>
      </c>
      <c r="M229" s="30">
        <v>24</v>
      </c>
      <c r="N229" s="30">
        <v>11</v>
      </c>
      <c r="O229" s="30">
        <v>7</v>
      </c>
      <c r="P229" s="31">
        <v>161</v>
      </c>
      <c r="Q229" s="29">
        <v>77</v>
      </c>
      <c r="R229" s="30">
        <v>55</v>
      </c>
      <c r="S229" s="30">
        <v>132</v>
      </c>
      <c r="T229" s="30">
        <v>26</v>
      </c>
      <c r="U229" s="30">
        <v>27</v>
      </c>
      <c r="V229" s="30">
        <v>53</v>
      </c>
      <c r="W229" s="30">
        <v>20</v>
      </c>
      <c r="X229" s="30">
        <v>11</v>
      </c>
      <c r="Y229" s="30">
        <v>7</v>
      </c>
      <c r="Z229" s="30">
        <v>15</v>
      </c>
      <c r="AA229" s="31">
        <v>185</v>
      </c>
      <c r="AB229" s="29">
        <v>12</v>
      </c>
      <c r="AC229" s="30">
        <v>10</v>
      </c>
      <c r="AD229" s="30">
        <v>22</v>
      </c>
      <c r="AE229" s="30">
        <v>13</v>
      </c>
      <c r="AF229" s="30">
        <v>16</v>
      </c>
      <c r="AG229" s="30">
        <f t="shared" si="6"/>
        <v>29</v>
      </c>
      <c r="AH229" s="30">
        <v>12</v>
      </c>
      <c r="AI229" s="30">
        <v>4</v>
      </c>
      <c r="AJ229" s="30">
        <v>5</v>
      </c>
      <c r="AK229" s="30">
        <v>8</v>
      </c>
      <c r="AL229" s="31">
        <f t="shared" si="7"/>
        <v>51</v>
      </c>
      <c r="AM229" s="35"/>
    </row>
    <row r="230" spans="1:39" ht="18">
      <c r="A230" s="19" t="s">
        <v>236</v>
      </c>
      <c r="B230" s="32">
        <v>1028</v>
      </c>
      <c r="C230" s="19" t="s">
        <v>22</v>
      </c>
      <c r="D230" s="33" t="s">
        <v>23</v>
      </c>
      <c r="E230" s="34" t="s">
        <v>262</v>
      </c>
      <c r="F230" s="29">
        <v>16</v>
      </c>
      <c r="G230" s="30">
        <v>2</v>
      </c>
      <c r="H230" s="30">
        <v>18</v>
      </c>
      <c r="I230" s="30">
        <v>3</v>
      </c>
      <c r="J230" s="30">
        <v>1</v>
      </c>
      <c r="K230" s="30">
        <v>4</v>
      </c>
      <c r="L230" s="30">
        <v>4</v>
      </c>
      <c r="M230" s="30">
        <v>0</v>
      </c>
      <c r="N230" s="30">
        <v>0</v>
      </c>
      <c r="O230" s="30">
        <v>0</v>
      </c>
      <c r="P230" s="31">
        <v>22</v>
      </c>
      <c r="Q230" s="29">
        <v>8</v>
      </c>
      <c r="R230" s="30">
        <v>4</v>
      </c>
      <c r="S230" s="30">
        <v>12</v>
      </c>
      <c r="T230" s="30">
        <v>2</v>
      </c>
      <c r="U230" s="30">
        <v>0</v>
      </c>
      <c r="V230" s="30">
        <v>2</v>
      </c>
      <c r="W230" s="30">
        <v>1</v>
      </c>
      <c r="X230" s="30">
        <v>1</v>
      </c>
      <c r="Y230" s="30">
        <v>0</v>
      </c>
      <c r="Z230" s="30">
        <v>0</v>
      </c>
      <c r="AA230" s="31">
        <v>14</v>
      </c>
      <c r="AB230" s="29">
        <v>5</v>
      </c>
      <c r="AC230" s="30">
        <v>1</v>
      </c>
      <c r="AD230" s="30">
        <v>6</v>
      </c>
      <c r="AE230" s="30">
        <v>3</v>
      </c>
      <c r="AF230" s="30">
        <v>0</v>
      </c>
      <c r="AG230" s="30">
        <f t="shared" si="6"/>
        <v>3</v>
      </c>
      <c r="AH230" s="30">
        <v>1</v>
      </c>
      <c r="AI230" s="30">
        <v>1</v>
      </c>
      <c r="AJ230" s="30">
        <v>0</v>
      </c>
      <c r="AK230" s="30">
        <v>1</v>
      </c>
      <c r="AL230" s="31">
        <f t="shared" si="7"/>
        <v>9</v>
      </c>
      <c r="AM230" s="35"/>
    </row>
    <row r="231" spans="1:39" ht="18">
      <c r="A231" s="19" t="s">
        <v>236</v>
      </c>
      <c r="B231" s="32">
        <v>1029</v>
      </c>
      <c r="C231" s="19" t="s">
        <v>22</v>
      </c>
      <c r="D231" s="33" t="s">
        <v>23</v>
      </c>
      <c r="E231" s="34" t="s">
        <v>263</v>
      </c>
      <c r="F231" s="29">
        <v>279</v>
      </c>
      <c r="G231" s="30">
        <v>168</v>
      </c>
      <c r="H231" s="30">
        <v>447</v>
      </c>
      <c r="I231" s="30">
        <v>63</v>
      </c>
      <c r="J231" s="30">
        <v>39</v>
      </c>
      <c r="K231" s="30">
        <v>102</v>
      </c>
      <c r="L231" s="30">
        <v>72</v>
      </c>
      <c r="M231" s="30">
        <v>19</v>
      </c>
      <c r="N231" s="30">
        <v>10</v>
      </c>
      <c r="O231" s="30">
        <v>1</v>
      </c>
      <c r="P231" s="31">
        <v>549</v>
      </c>
      <c r="Q231" s="29">
        <v>292</v>
      </c>
      <c r="R231" s="30">
        <v>125</v>
      </c>
      <c r="S231" s="30">
        <v>417</v>
      </c>
      <c r="T231" s="30">
        <v>57</v>
      </c>
      <c r="U231" s="30">
        <v>39</v>
      </c>
      <c r="V231" s="30">
        <v>96</v>
      </c>
      <c r="W231" s="30">
        <v>73</v>
      </c>
      <c r="X231" s="30">
        <v>13</v>
      </c>
      <c r="Y231" s="30">
        <v>7</v>
      </c>
      <c r="Z231" s="30">
        <v>3</v>
      </c>
      <c r="AA231" s="31">
        <v>513</v>
      </c>
      <c r="AB231" s="29">
        <v>98</v>
      </c>
      <c r="AC231" s="30">
        <v>47</v>
      </c>
      <c r="AD231" s="30">
        <v>145</v>
      </c>
      <c r="AE231" s="30">
        <v>76</v>
      </c>
      <c r="AF231" s="30">
        <v>39</v>
      </c>
      <c r="AG231" s="30">
        <f t="shared" si="6"/>
        <v>115</v>
      </c>
      <c r="AH231" s="30">
        <v>60</v>
      </c>
      <c r="AI231" s="30">
        <v>27</v>
      </c>
      <c r="AJ231" s="30">
        <v>10</v>
      </c>
      <c r="AK231" s="30">
        <v>18</v>
      </c>
      <c r="AL231" s="31">
        <f t="shared" si="7"/>
        <v>260</v>
      </c>
      <c r="AM231" s="35"/>
    </row>
    <row r="232" spans="1:39" ht="18">
      <c r="A232" s="19" t="s">
        <v>236</v>
      </c>
      <c r="B232" s="32">
        <v>1030</v>
      </c>
      <c r="C232" s="19" t="s">
        <v>22</v>
      </c>
      <c r="D232" s="33" t="s">
        <v>23</v>
      </c>
      <c r="E232" s="34" t="s">
        <v>264</v>
      </c>
      <c r="F232" s="29">
        <v>11</v>
      </c>
      <c r="G232" s="30">
        <v>0</v>
      </c>
      <c r="H232" s="30">
        <v>11</v>
      </c>
      <c r="I232" s="30">
        <v>2</v>
      </c>
      <c r="J232" s="30">
        <v>0</v>
      </c>
      <c r="K232" s="30">
        <v>2</v>
      </c>
      <c r="L232" s="30">
        <v>1</v>
      </c>
      <c r="M232" s="30">
        <v>1</v>
      </c>
      <c r="N232" s="30">
        <v>0</v>
      </c>
      <c r="O232" s="30">
        <v>0</v>
      </c>
      <c r="P232" s="31">
        <v>13</v>
      </c>
      <c r="Q232" s="29">
        <v>12</v>
      </c>
      <c r="R232" s="30">
        <v>0</v>
      </c>
      <c r="S232" s="30">
        <v>12</v>
      </c>
      <c r="T232" s="30">
        <v>2</v>
      </c>
      <c r="U232" s="30">
        <v>0</v>
      </c>
      <c r="V232" s="30">
        <v>2</v>
      </c>
      <c r="W232" s="30">
        <v>2</v>
      </c>
      <c r="X232" s="30">
        <v>0</v>
      </c>
      <c r="Y232" s="30">
        <v>0</v>
      </c>
      <c r="Z232" s="30">
        <v>0</v>
      </c>
      <c r="AA232" s="31">
        <v>14</v>
      </c>
      <c r="AB232" s="29">
        <v>8</v>
      </c>
      <c r="AC232" s="30">
        <v>0</v>
      </c>
      <c r="AD232" s="30">
        <v>8</v>
      </c>
      <c r="AE232" s="30">
        <v>3</v>
      </c>
      <c r="AF232" s="30">
        <v>0</v>
      </c>
      <c r="AG232" s="30">
        <f t="shared" si="6"/>
        <v>3</v>
      </c>
      <c r="AH232" s="30">
        <v>2</v>
      </c>
      <c r="AI232" s="30">
        <v>0</v>
      </c>
      <c r="AJ232" s="30">
        <v>1</v>
      </c>
      <c r="AK232" s="30">
        <v>0</v>
      </c>
      <c r="AL232" s="31">
        <f t="shared" si="7"/>
        <v>11</v>
      </c>
      <c r="AM232" s="35"/>
    </row>
    <row r="233" spans="1:39" ht="18">
      <c r="A233" s="19" t="s">
        <v>236</v>
      </c>
      <c r="B233" s="32">
        <v>1031</v>
      </c>
      <c r="C233" s="19" t="s">
        <v>22</v>
      </c>
      <c r="D233" s="33" t="s">
        <v>23</v>
      </c>
      <c r="E233" s="34" t="s">
        <v>265</v>
      </c>
      <c r="F233" s="29">
        <v>4</v>
      </c>
      <c r="G233" s="30">
        <v>0</v>
      </c>
      <c r="H233" s="30">
        <v>4</v>
      </c>
      <c r="I233" s="30">
        <v>2</v>
      </c>
      <c r="J233" s="30">
        <v>2</v>
      </c>
      <c r="K233" s="30">
        <v>4</v>
      </c>
      <c r="L233" s="30">
        <v>0</v>
      </c>
      <c r="M233" s="30">
        <v>0</v>
      </c>
      <c r="N233" s="30">
        <v>4</v>
      </c>
      <c r="O233" s="30">
        <v>0</v>
      </c>
      <c r="P233" s="31">
        <v>8</v>
      </c>
      <c r="Q233" s="29">
        <v>6</v>
      </c>
      <c r="R233" s="30">
        <v>3</v>
      </c>
      <c r="S233" s="30">
        <v>9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1">
        <v>9</v>
      </c>
      <c r="AB233" s="29">
        <v>0</v>
      </c>
      <c r="AC233" s="30">
        <v>0</v>
      </c>
      <c r="AD233" s="30">
        <v>0</v>
      </c>
      <c r="AE233" s="30">
        <v>2</v>
      </c>
      <c r="AF233" s="30">
        <v>0</v>
      </c>
      <c r="AG233" s="30">
        <f t="shared" si="6"/>
        <v>2</v>
      </c>
      <c r="AH233" s="30">
        <v>0</v>
      </c>
      <c r="AI233" s="30">
        <v>0</v>
      </c>
      <c r="AJ233" s="30">
        <v>1</v>
      </c>
      <c r="AK233" s="30">
        <v>1</v>
      </c>
      <c r="AL233" s="31">
        <f t="shared" si="7"/>
        <v>2</v>
      </c>
      <c r="AM233" s="35"/>
    </row>
    <row r="234" spans="1:39" ht="18">
      <c r="A234" s="19" t="s">
        <v>236</v>
      </c>
      <c r="B234" s="32">
        <v>1032</v>
      </c>
      <c r="C234" s="19" t="s">
        <v>22</v>
      </c>
      <c r="D234" s="33" t="s">
        <v>23</v>
      </c>
      <c r="E234" s="34" t="s">
        <v>266</v>
      </c>
      <c r="F234" s="29">
        <v>21</v>
      </c>
      <c r="G234" s="30">
        <v>1</v>
      </c>
      <c r="H234" s="30">
        <v>22</v>
      </c>
      <c r="I234" s="30">
        <v>2</v>
      </c>
      <c r="J234" s="30">
        <v>0</v>
      </c>
      <c r="K234" s="30">
        <v>2</v>
      </c>
      <c r="L234" s="30">
        <v>2</v>
      </c>
      <c r="M234" s="30">
        <v>0</v>
      </c>
      <c r="N234" s="30">
        <v>0</v>
      </c>
      <c r="O234" s="30">
        <v>0</v>
      </c>
      <c r="P234" s="31">
        <v>24</v>
      </c>
      <c r="Q234" s="29">
        <v>18</v>
      </c>
      <c r="R234" s="30">
        <v>0</v>
      </c>
      <c r="S234" s="30">
        <v>18</v>
      </c>
      <c r="T234" s="30">
        <v>3</v>
      </c>
      <c r="U234" s="30">
        <v>0</v>
      </c>
      <c r="V234" s="30">
        <v>3</v>
      </c>
      <c r="W234" s="30">
        <v>1</v>
      </c>
      <c r="X234" s="30">
        <v>0</v>
      </c>
      <c r="Y234" s="30">
        <v>2</v>
      </c>
      <c r="Z234" s="30">
        <v>0</v>
      </c>
      <c r="AA234" s="31">
        <v>21</v>
      </c>
      <c r="AB234" s="29">
        <v>8</v>
      </c>
      <c r="AC234" s="30">
        <v>0</v>
      </c>
      <c r="AD234" s="30">
        <v>8</v>
      </c>
      <c r="AE234" s="30">
        <v>8</v>
      </c>
      <c r="AF234" s="30">
        <v>0</v>
      </c>
      <c r="AG234" s="30">
        <f t="shared" si="6"/>
        <v>8</v>
      </c>
      <c r="AH234" s="30">
        <v>6</v>
      </c>
      <c r="AI234" s="30">
        <v>1</v>
      </c>
      <c r="AJ234" s="30">
        <v>1</v>
      </c>
      <c r="AK234" s="30">
        <v>0</v>
      </c>
      <c r="AL234" s="31">
        <f t="shared" si="7"/>
        <v>16</v>
      </c>
      <c r="AM234" s="35"/>
    </row>
    <row r="235" spans="1:39" ht="18">
      <c r="A235" s="19" t="s">
        <v>236</v>
      </c>
      <c r="B235" s="32">
        <v>1033</v>
      </c>
      <c r="C235" s="19" t="s">
        <v>22</v>
      </c>
      <c r="D235" s="33" t="s">
        <v>23</v>
      </c>
      <c r="E235" s="34" t="s">
        <v>267</v>
      </c>
      <c r="F235" s="29">
        <v>1</v>
      </c>
      <c r="G235" s="30">
        <v>1</v>
      </c>
      <c r="H235" s="30">
        <v>2</v>
      </c>
      <c r="I235" s="30">
        <v>0</v>
      </c>
      <c r="J235" s="30">
        <v>2</v>
      </c>
      <c r="K235" s="30">
        <v>2</v>
      </c>
      <c r="L235" s="30">
        <v>0</v>
      </c>
      <c r="M235" s="30">
        <v>1</v>
      </c>
      <c r="N235" s="30">
        <v>1</v>
      </c>
      <c r="O235" s="30">
        <v>0</v>
      </c>
      <c r="P235" s="31">
        <v>4</v>
      </c>
      <c r="Q235" s="29">
        <v>10</v>
      </c>
      <c r="R235" s="30">
        <v>1</v>
      </c>
      <c r="S235" s="30">
        <v>11</v>
      </c>
      <c r="T235" s="30">
        <v>2</v>
      </c>
      <c r="U235" s="30">
        <v>3</v>
      </c>
      <c r="V235" s="30">
        <v>5</v>
      </c>
      <c r="W235" s="30">
        <v>5</v>
      </c>
      <c r="X235" s="30">
        <v>0</v>
      </c>
      <c r="Y235" s="30">
        <v>0</v>
      </c>
      <c r="Z235" s="30">
        <v>0</v>
      </c>
      <c r="AA235" s="31">
        <v>16</v>
      </c>
      <c r="AB235" s="29">
        <v>1</v>
      </c>
      <c r="AC235" s="30">
        <v>0</v>
      </c>
      <c r="AD235" s="30">
        <v>1</v>
      </c>
      <c r="AE235" s="30">
        <v>3</v>
      </c>
      <c r="AF235" s="30">
        <v>2</v>
      </c>
      <c r="AG235" s="30">
        <f t="shared" si="6"/>
        <v>5</v>
      </c>
      <c r="AH235" s="30">
        <v>5</v>
      </c>
      <c r="AI235" s="30">
        <v>0</v>
      </c>
      <c r="AJ235" s="30">
        <v>0</v>
      </c>
      <c r="AK235" s="30">
        <v>0</v>
      </c>
      <c r="AL235" s="31">
        <f t="shared" si="7"/>
        <v>6</v>
      </c>
      <c r="AM235" s="35"/>
    </row>
    <row r="236" spans="1:39" ht="18">
      <c r="A236" s="19" t="s">
        <v>236</v>
      </c>
      <c r="B236" s="32">
        <v>1034</v>
      </c>
      <c r="C236" s="19" t="s">
        <v>22</v>
      </c>
      <c r="D236" s="33" t="s">
        <v>23</v>
      </c>
      <c r="E236" s="34" t="s">
        <v>268</v>
      </c>
      <c r="F236" s="29">
        <v>1</v>
      </c>
      <c r="G236" s="30">
        <v>1</v>
      </c>
      <c r="H236" s="30">
        <v>2</v>
      </c>
      <c r="I236" s="30">
        <v>1</v>
      </c>
      <c r="J236" s="30">
        <v>0</v>
      </c>
      <c r="K236" s="30">
        <v>1</v>
      </c>
      <c r="L236" s="30">
        <v>1</v>
      </c>
      <c r="M236" s="30">
        <v>0</v>
      </c>
      <c r="N236" s="30">
        <v>0</v>
      </c>
      <c r="O236" s="30">
        <v>0</v>
      </c>
      <c r="P236" s="31">
        <v>3</v>
      </c>
      <c r="Q236" s="29">
        <v>6</v>
      </c>
      <c r="R236" s="30">
        <v>7</v>
      </c>
      <c r="S236" s="30">
        <v>13</v>
      </c>
      <c r="T236" s="30">
        <v>1</v>
      </c>
      <c r="U236" s="30">
        <v>4</v>
      </c>
      <c r="V236" s="30">
        <v>5</v>
      </c>
      <c r="W236" s="30">
        <v>2</v>
      </c>
      <c r="X236" s="30">
        <v>2</v>
      </c>
      <c r="Y236" s="30">
        <v>0</v>
      </c>
      <c r="Z236" s="30">
        <v>1</v>
      </c>
      <c r="AA236" s="31">
        <v>18</v>
      </c>
      <c r="AB236" s="29">
        <v>2</v>
      </c>
      <c r="AC236" s="30">
        <v>1</v>
      </c>
      <c r="AD236" s="30">
        <v>3</v>
      </c>
      <c r="AE236" s="30">
        <v>4</v>
      </c>
      <c r="AF236" s="30">
        <v>3</v>
      </c>
      <c r="AG236" s="30">
        <f t="shared" si="6"/>
        <v>7</v>
      </c>
      <c r="AH236" s="30">
        <v>2</v>
      </c>
      <c r="AI236" s="30">
        <v>2</v>
      </c>
      <c r="AJ236" s="30">
        <v>3</v>
      </c>
      <c r="AK236" s="30">
        <v>0</v>
      </c>
      <c r="AL236" s="31">
        <f t="shared" si="7"/>
        <v>10</v>
      </c>
      <c r="AM236" s="35"/>
    </row>
    <row r="237" spans="1:39" ht="18">
      <c r="A237" s="19" t="s">
        <v>236</v>
      </c>
      <c r="B237" s="32">
        <v>1093</v>
      </c>
      <c r="C237" s="19" t="s">
        <v>22</v>
      </c>
      <c r="D237" s="33" t="s">
        <v>23</v>
      </c>
      <c r="E237" s="34" t="s">
        <v>269</v>
      </c>
      <c r="F237" s="29">
        <v>12</v>
      </c>
      <c r="G237" s="30">
        <v>6</v>
      </c>
      <c r="H237" s="30">
        <v>18</v>
      </c>
      <c r="I237" s="30">
        <v>6</v>
      </c>
      <c r="J237" s="30">
        <v>11</v>
      </c>
      <c r="K237" s="30">
        <v>17</v>
      </c>
      <c r="L237" s="30">
        <v>14</v>
      </c>
      <c r="M237" s="30">
        <v>3</v>
      </c>
      <c r="N237" s="30">
        <v>0</v>
      </c>
      <c r="O237" s="30">
        <v>0</v>
      </c>
      <c r="P237" s="31">
        <v>35</v>
      </c>
      <c r="Q237" s="29">
        <v>25</v>
      </c>
      <c r="R237" s="30">
        <v>30</v>
      </c>
      <c r="S237" s="30">
        <v>55</v>
      </c>
      <c r="T237" s="30">
        <v>6</v>
      </c>
      <c r="U237" s="30">
        <v>10</v>
      </c>
      <c r="V237" s="30">
        <v>16</v>
      </c>
      <c r="W237" s="30">
        <v>12</v>
      </c>
      <c r="X237" s="30">
        <v>3</v>
      </c>
      <c r="Y237" s="30">
        <v>1</v>
      </c>
      <c r="Z237" s="30">
        <v>0</v>
      </c>
      <c r="AA237" s="31">
        <v>71</v>
      </c>
      <c r="AB237" s="29">
        <v>4</v>
      </c>
      <c r="AC237" s="30">
        <v>4</v>
      </c>
      <c r="AD237" s="30">
        <v>8</v>
      </c>
      <c r="AE237" s="30">
        <v>4</v>
      </c>
      <c r="AF237" s="30">
        <v>8</v>
      </c>
      <c r="AG237" s="30">
        <f t="shared" si="6"/>
        <v>12</v>
      </c>
      <c r="AH237" s="30">
        <v>7</v>
      </c>
      <c r="AI237" s="30">
        <v>2</v>
      </c>
      <c r="AJ237" s="30">
        <v>2</v>
      </c>
      <c r="AK237" s="30">
        <v>1</v>
      </c>
      <c r="AL237" s="31">
        <f t="shared" si="7"/>
        <v>20</v>
      </c>
      <c r="AM237" s="35"/>
    </row>
    <row r="238" spans="1:39" ht="18">
      <c r="A238" s="19" t="s">
        <v>236</v>
      </c>
      <c r="B238" s="32">
        <v>1095</v>
      </c>
      <c r="C238" s="19" t="s">
        <v>22</v>
      </c>
      <c r="D238" s="33" t="s">
        <v>23</v>
      </c>
      <c r="E238" s="34" t="s">
        <v>270</v>
      </c>
      <c r="F238" s="29">
        <v>19</v>
      </c>
      <c r="G238" s="30">
        <v>2</v>
      </c>
      <c r="H238" s="30">
        <v>21</v>
      </c>
      <c r="I238" s="30">
        <v>6</v>
      </c>
      <c r="J238" s="30">
        <v>1</v>
      </c>
      <c r="K238" s="30">
        <v>7</v>
      </c>
      <c r="L238" s="30">
        <v>2</v>
      </c>
      <c r="M238" s="30">
        <v>1</v>
      </c>
      <c r="N238" s="30">
        <v>2</v>
      </c>
      <c r="O238" s="30">
        <v>2</v>
      </c>
      <c r="P238" s="31">
        <v>28</v>
      </c>
      <c r="Q238" s="29">
        <v>28</v>
      </c>
      <c r="R238" s="30">
        <v>3</v>
      </c>
      <c r="S238" s="30">
        <v>31</v>
      </c>
      <c r="T238" s="30">
        <v>6</v>
      </c>
      <c r="U238" s="30">
        <v>1</v>
      </c>
      <c r="V238" s="30">
        <v>7</v>
      </c>
      <c r="W238" s="30">
        <v>5</v>
      </c>
      <c r="X238" s="30">
        <v>1</v>
      </c>
      <c r="Y238" s="30">
        <v>0</v>
      </c>
      <c r="Z238" s="30">
        <v>1</v>
      </c>
      <c r="AA238" s="31">
        <v>38</v>
      </c>
      <c r="AB238" s="29">
        <v>10</v>
      </c>
      <c r="AC238" s="30">
        <v>0</v>
      </c>
      <c r="AD238" s="30">
        <v>10</v>
      </c>
      <c r="AE238" s="30">
        <v>0</v>
      </c>
      <c r="AF238" s="30">
        <v>1</v>
      </c>
      <c r="AG238" s="30">
        <f t="shared" si="6"/>
        <v>1</v>
      </c>
      <c r="AH238" s="30">
        <v>1</v>
      </c>
      <c r="AI238" s="30">
        <v>0</v>
      </c>
      <c r="AJ238" s="30">
        <v>0</v>
      </c>
      <c r="AK238" s="30">
        <v>0</v>
      </c>
      <c r="AL238" s="31">
        <f t="shared" si="7"/>
        <v>11</v>
      </c>
      <c r="AM238" s="35"/>
    </row>
    <row r="239" spans="1:39" ht="18">
      <c r="A239" s="19" t="s">
        <v>236</v>
      </c>
      <c r="B239" s="32">
        <v>1113</v>
      </c>
      <c r="C239" s="19" t="s">
        <v>22</v>
      </c>
      <c r="D239" s="33" t="s">
        <v>23</v>
      </c>
      <c r="E239" s="34" t="s">
        <v>271</v>
      </c>
      <c r="F239" s="29">
        <v>8</v>
      </c>
      <c r="G239" s="30">
        <v>4</v>
      </c>
      <c r="H239" s="30">
        <v>12</v>
      </c>
      <c r="I239" s="30">
        <v>2</v>
      </c>
      <c r="J239" s="30">
        <v>1</v>
      </c>
      <c r="K239" s="30">
        <v>3</v>
      </c>
      <c r="L239" s="30">
        <v>2</v>
      </c>
      <c r="M239" s="30">
        <v>0</v>
      </c>
      <c r="N239" s="30">
        <v>1</v>
      </c>
      <c r="O239" s="30">
        <v>0</v>
      </c>
      <c r="P239" s="31">
        <v>15</v>
      </c>
      <c r="Q239" s="29">
        <v>8</v>
      </c>
      <c r="R239" s="30">
        <v>2</v>
      </c>
      <c r="S239" s="30">
        <v>10</v>
      </c>
      <c r="T239" s="30">
        <v>1</v>
      </c>
      <c r="U239" s="30">
        <v>0</v>
      </c>
      <c r="V239" s="30">
        <v>1</v>
      </c>
      <c r="W239" s="30">
        <v>1</v>
      </c>
      <c r="X239" s="30">
        <v>0</v>
      </c>
      <c r="Y239" s="30">
        <v>0</v>
      </c>
      <c r="Z239" s="30">
        <v>0</v>
      </c>
      <c r="AA239" s="31">
        <v>11</v>
      </c>
      <c r="AB239" s="29">
        <v>1</v>
      </c>
      <c r="AC239" s="30">
        <v>0</v>
      </c>
      <c r="AD239" s="30">
        <v>1</v>
      </c>
      <c r="AE239" s="30">
        <v>5</v>
      </c>
      <c r="AF239" s="30">
        <v>1</v>
      </c>
      <c r="AG239" s="30">
        <f t="shared" si="6"/>
        <v>6</v>
      </c>
      <c r="AH239" s="30">
        <v>0</v>
      </c>
      <c r="AI239" s="30">
        <v>3</v>
      </c>
      <c r="AJ239" s="30">
        <v>1</v>
      </c>
      <c r="AK239" s="30">
        <v>2</v>
      </c>
      <c r="AL239" s="31">
        <f t="shared" si="7"/>
        <v>7</v>
      </c>
      <c r="AM239" s="35"/>
    </row>
    <row r="240" spans="1:39" ht="18">
      <c r="A240" s="19" t="s">
        <v>236</v>
      </c>
      <c r="B240" s="32">
        <v>1035</v>
      </c>
      <c r="C240" s="19" t="s">
        <v>22</v>
      </c>
      <c r="D240" s="33" t="s">
        <v>23</v>
      </c>
      <c r="E240" s="34" t="s">
        <v>272</v>
      </c>
      <c r="F240" s="29">
        <v>12</v>
      </c>
      <c r="G240" s="30">
        <v>2</v>
      </c>
      <c r="H240" s="30">
        <v>14</v>
      </c>
      <c r="I240" s="30">
        <v>7</v>
      </c>
      <c r="J240" s="30">
        <v>2</v>
      </c>
      <c r="K240" s="30">
        <v>9</v>
      </c>
      <c r="L240" s="30">
        <v>4</v>
      </c>
      <c r="M240" s="30">
        <v>3</v>
      </c>
      <c r="N240" s="30">
        <v>2</v>
      </c>
      <c r="O240" s="30">
        <v>0</v>
      </c>
      <c r="P240" s="31">
        <v>23</v>
      </c>
      <c r="Q240" s="29">
        <v>6</v>
      </c>
      <c r="R240" s="30">
        <v>3</v>
      </c>
      <c r="S240" s="30">
        <v>9</v>
      </c>
      <c r="T240" s="30">
        <v>8</v>
      </c>
      <c r="U240" s="30">
        <v>3</v>
      </c>
      <c r="V240" s="30">
        <v>11</v>
      </c>
      <c r="W240" s="30">
        <v>10</v>
      </c>
      <c r="X240" s="30">
        <v>1</v>
      </c>
      <c r="Y240" s="30">
        <v>0</v>
      </c>
      <c r="Z240" s="30">
        <v>0</v>
      </c>
      <c r="AA240" s="31">
        <v>20</v>
      </c>
      <c r="AB240" s="29">
        <v>10</v>
      </c>
      <c r="AC240" s="30">
        <v>1</v>
      </c>
      <c r="AD240" s="30">
        <v>11</v>
      </c>
      <c r="AE240" s="30">
        <v>4</v>
      </c>
      <c r="AF240" s="30">
        <v>2</v>
      </c>
      <c r="AG240" s="30">
        <f t="shared" si="6"/>
        <v>6</v>
      </c>
      <c r="AH240" s="30">
        <v>6</v>
      </c>
      <c r="AI240" s="30">
        <v>0</v>
      </c>
      <c r="AJ240" s="30">
        <v>0</v>
      </c>
      <c r="AK240" s="30">
        <v>0</v>
      </c>
      <c r="AL240" s="31">
        <f t="shared" si="7"/>
        <v>17</v>
      </c>
      <c r="AM240" s="35"/>
    </row>
    <row r="241" spans="1:39" ht="18">
      <c r="A241" s="19" t="s">
        <v>236</v>
      </c>
      <c r="B241" s="32">
        <v>1114</v>
      </c>
      <c r="C241" s="19" t="s">
        <v>22</v>
      </c>
      <c r="D241" s="33" t="s">
        <v>23</v>
      </c>
      <c r="E241" s="34" t="s">
        <v>273</v>
      </c>
      <c r="F241" s="29">
        <v>3</v>
      </c>
      <c r="G241" s="30">
        <v>2</v>
      </c>
      <c r="H241" s="30">
        <v>5</v>
      </c>
      <c r="I241" s="30">
        <v>3</v>
      </c>
      <c r="J241" s="30">
        <v>0</v>
      </c>
      <c r="K241" s="30">
        <v>3</v>
      </c>
      <c r="L241" s="30">
        <v>2</v>
      </c>
      <c r="M241" s="30">
        <v>0</v>
      </c>
      <c r="N241" s="30">
        <v>0</v>
      </c>
      <c r="O241" s="30">
        <v>1</v>
      </c>
      <c r="P241" s="31">
        <v>8</v>
      </c>
      <c r="Q241" s="29">
        <v>3</v>
      </c>
      <c r="R241" s="30">
        <v>4</v>
      </c>
      <c r="S241" s="30">
        <v>7</v>
      </c>
      <c r="T241" s="30">
        <v>1</v>
      </c>
      <c r="U241" s="30">
        <v>0</v>
      </c>
      <c r="V241" s="30">
        <v>1</v>
      </c>
      <c r="W241" s="30">
        <v>0</v>
      </c>
      <c r="X241" s="30">
        <v>0</v>
      </c>
      <c r="Y241" s="30">
        <v>1</v>
      </c>
      <c r="Z241" s="30">
        <v>0</v>
      </c>
      <c r="AA241" s="31">
        <v>8</v>
      </c>
      <c r="AB241" s="29">
        <v>0</v>
      </c>
      <c r="AC241" s="30">
        <v>0</v>
      </c>
      <c r="AD241" s="30">
        <v>0</v>
      </c>
      <c r="AE241" s="30">
        <v>0</v>
      </c>
      <c r="AF241" s="30">
        <v>0</v>
      </c>
      <c r="AG241" s="30">
        <f t="shared" si="6"/>
        <v>0</v>
      </c>
      <c r="AH241" s="30">
        <v>0</v>
      </c>
      <c r="AI241" s="30">
        <v>0</v>
      </c>
      <c r="AJ241" s="30">
        <v>0</v>
      </c>
      <c r="AK241" s="30">
        <v>0</v>
      </c>
      <c r="AL241" s="31">
        <f t="shared" si="7"/>
        <v>0</v>
      </c>
      <c r="AM241" s="35"/>
    </row>
    <row r="242" spans="1:39" ht="18">
      <c r="A242" s="19" t="s">
        <v>236</v>
      </c>
      <c r="B242" s="32">
        <v>1115</v>
      </c>
      <c r="C242" s="19" t="s">
        <v>22</v>
      </c>
      <c r="D242" s="33" t="s">
        <v>23</v>
      </c>
      <c r="E242" s="34" t="s">
        <v>274</v>
      </c>
      <c r="F242" s="29">
        <v>15</v>
      </c>
      <c r="G242" s="30">
        <v>17</v>
      </c>
      <c r="H242" s="30">
        <v>32</v>
      </c>
      <c r="I242" s="30">
        <v>1</v>
      </c>
      <c r="J242" s="30">
        <v>1</v>
      </c>
      <c r="K242" s="30">
        <v>2</v>
      </c>
      <c r="L242" s="30">
        <v>1</v>
      </c>
      <c r="M242" s="30">
        <v>1</v>
      </c>
      <c r="N242" s="30">
        <v>0</v>
      </c>
      <c r="O242" s="30">
        <v>0</v>
      </c>
      <c r="P242" s="31">
        <v>34</v>
      </c>
      <c r="Q242" s="29">
        <v>9</v>
      </c>
      <c r="R242" s="30">
        <v>15</v>
      </c>
      <c r="S242" s="30">
        <v>24</v>
      </c>
      <c r="T242" s="30">
        <v>0</v>
      </c>
      <c r="U242" s="30">
        <v>0</v>
      </c>
      <c r="V242" s="30">
        <v>0</v>
      </c>
      <c r="W242" s="30">
        <v>0</v>
      </c>
      <c r="X242" s="30">
        <v>0</v>
      </c>
      <c r="Y242" s="30">
        <v>0</v>
      </c>
      <c r="Z242" s="30">
        <v>0</v>
      </c>
      <c r="AA242" s="31">
        <v>24</v>
      </c>
      <c r="AB242" s="29">
        <v>1</v>
      </c>
      <c r="AC242" s="30">
        <v>0</v>
      </c>
      <c r="AD242" s="30">
        <v>1</v>
      </c>
      <c r="AE242" s="30">
        <v>0</v>
      </c>
      <c r="AF242" s="30">
        <v>8</v>
      </c>
      <c r="AG242" s="30">
        <f t="shared" si="6"/>
        <v>8</v>
      </c>
      <c r="AH242" s="30">
        <v>3</v>
      </c>
      <c r="AI242" s="30">
        <v>0</v>
      </c>
      <c r="AJ242" s="30">
        <v>2</v>
      </c>
      <c r="AK242" s="30">
        <v>3</v>
      </c>
      <c r="AL242" s="31">
        <f t="shared" si="7"/>
        <v>9</v>
      </c>
      <c r="AM242" s="35"/>
    </row>
    <row r="243" spans="1:39" ht="33">
      <c r="A243" s="25" t="s">
        <v>236</v>
      </c>
      <c r="B243" s="26">
        <v>8466</v>
      </c>
      <c r="C243" s="25" t="s">
        <v>275</v>
      </c>
      <c r="D243" s="27" t="s">
        <v>20</v>
      </c>
      <c r="E243" s="28" t="s">
        <v>276</v>
      </c>
      <c r="F243" s="29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1">
        <v>0</v>
      </c>
      <c r="Q243" s="29">
        <v>0</v>
      </c>
      <c r="R243" s="30">
        <v>0</v>
      </c>
      <c r="S243" s="30">
        <v>0</v>
      </c>
      <c r="T243" s="30">
        <v>0</v>
      </c>
      <c r="U243" s="30">
        <v>0</v>
      </c>
      <c r="V243" s="30">
        <v>0</v>
      </c>
      <c r="W243" s="30">
        <v>0</v>
      </c>
      <c r="X243" s="30">
        <v>0</v>
      </c>
      <c r="Y243" s="30">
        <v>0</v>
      </c>
      <c r="Z243" s="30">
        <v>0</v>
      </c>
      <c r="AA243" s="31">
        <v>0</v>
      </c>
      <c r="AB243" s="29">
        <v>0</v>
      </c>
      <c r="AC243" s="30">
        <v>0</v>
      </c>
      <c r="AD243" s="30">
        <v>0</v>
      </c>
      <c r="AE243" s="30">
        <v>0</v>
      </c>
      <c r="AF243" s="30">
        <v>0</v>
      </c>
      <c r="AG243" s="30">
        <f t="shared" si="6"/>
        <v>0</v>
      </c>
      <c r="AH243" s="30">
        <v>0</v>
      </c>
      <c r="AI243" s="30">
        <v>0</v>
      </c>
      <c r="AJ243" s="30">
        <v>0</v>
      </c>
      <c r="AK243" s="30">
        <v>0</v>
      </c>
      <c r="AL243" s="31">
        <f t="shared" si="7"/>
        <v>0</v>
      </c>
      <c r="AM243" s="35"/>
    </row>
    <row r="244" spans="1:39" ht="33">
      <c r="A244" s="25" t="s">
        <v>236</v>
      </c>
      <c r="B244" s="26">
        <v>8462</v>
      </c>
      <c r="C244" s="25" t="s">
        <v>275</v>
      </c>
      <c r="D244" s="27" t="s">
        <v>20</v>
      </c>
      <c r="E244" s="28" t="s">
        <v>277</v>
      </c>
      <c r="F244" s="29"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1">
        <v>0</v>
      </c>
      <c r="Q244" s="29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  <c r="W244" s="30">
        <v>0</v>
      </c>
      <c r="X244" s="30">
        <v>0</v>
      </c>
      <c r="Y244" s="30">
        <v>0</v>
      </c>
      <c r="Z244" s="30">
        <v>0</v>
      </c>
      <c r="AA244" s="31">
        <v>0</v>
      </c>
      <c r="AB244" s="29">
        <v>0</v>
      </c>
      <c r="AC244" s="30">
        <v>0</v>
      </c>
      <c r="AD244" s="30">
        <v>0</v>
      </c>
      <c r="AE244" s="30">
        <v>0</v>
      </c>
      <c r="AF244" s="30">
        <v>0</v>
      </c>
      <c r="AG244" s="30">
        <f t="shared" si="6"/>
        <v>0</v>
      </c>
      <c r="AH244" s="30">
        <v>0</v>
      </c>
      <c r="AI244" s="30">
        <v>0</v>
      </c>
      <c r="AJ244" s="30">
        <v>0</v>
      </c>
      <c r="AK244" s="30">
        <v>0</v>
      </c>
      <c r="AL244" s="31">
        <f t="shared" si="7"/>
        <v>0</v>
      </c>
      <c r="AM244" s="35"/>
    </row>
    <row r="245" spans="1:39" ht="33">
      <c r="A245" s="25" t="s">
        <v>236</v>
      </c>
      <c r="B245" s="26">
        <v>8463</v>
      </c>
      <c r="C245" s="25" t="s">
        <v>275</v>
      </c>
      <c r="D245" s="27" t="s">
        <v>20</v>
      </c>
      <c r="E245" s="28" t="s">
        <v>278</v>
      </c>
      <c r="F245" s="29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1">
        <v>0</v>
      </c>
      <c r="Q245" s="29">
        <v>0</v>
      </c>
      <c r="R245" s="30">
        <v>0</v>
      </c>
      <c r="S245" s="30">
        <v>0</v>
      </c>
      <c r="T245" s="30">
        <v>0</v>
      </c>
      <c r="U245" s="30">
        <v>0</v>
      </c>
      <c r="V245" s="30">
        <v>0</v>
      </c>
      <c r="W245" s="30">
        <v>0</v>
      </c>
      <c r="X245" s="30">
        <v>0</v>
      </c>
      <c r="Y245" s="30">
        <v>0</v>
      </c>
      <c r="Z245" s="30">
        <v>0</v>
      </c>
      <c r="AA245" s="31">
        <v>0</v>
      </c>
      <c r="AB245" s="29">
        <v>0</v>
      </c>
      <c r="AC245" s="30">
        <v>0</v>
      </c>
      <c r="AD245" s="30">
        <v>0</v>
      </c>
      <c r="AE245" s="30">
        <v>0</v>
      </c>
      <c r="AF245" s="30">
        <v>0</v>
      </c>
      <c r="AG245" s="30">
        <f t="shared" si="6"/>
        <v>0</v>
      </c>
      <c r="AH245" s="30">
        <v>0</v>
      </c>
      <c r="AI245" s="30">
        <v>0</v>
      </c>
      <c r="AJ245" s="30">
        <v>0</v>
      </c>
      <c r="AK245" s="30">
        <v>0</v>
      </c>
      <c r="AL245" s="31">
        <f t="shared" si="7"/>
        <v>0</v>
      </c>
      <c r="AM245" s="35"/>
    </row>
    <row r="246" spans="1:39" ht="33">
      <c r="A246" s="25" t="s">
        <v>236</v>
      </c>
      <c r="B246" s="26">
        <v>8465</v>
      </c>
      <c r="C246" s="25" t="s">
        <v>29</v>
      </c>
      <c r="D246" s="27" t="s">
        <v>20</v>
      </c>
      <c r="E246" s="28" t="s">
        <v>279</v>
      </c>
      <c r="F246" s="29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1">
        <v>0</v>
      </c>
      <c r="Q246" s="29">
        <v>0</v>
      </c>
      <c r="R246" s="30">
        <v>0</v>
      </c>
      <c r="S246" s="30">
        <v>0</v>
      </c>
      <c r="T246" s="30">
        <v>0</v>
      </c>
      <c r="U246" s="30">
        <v>0</v>
      </c>
      <c r="V246" s="30">
        <v>0</v>
      </c>
      <c r="W246" s="30">
        <v>0</v>
      </c>
      <c r="X246" s="30">
        <v>0</v>
      </c>
      <c r="Y246" s="30">
        <v>0</v>
      </c>
      <c r="Z246" s="30">
        <v>0</v>
      </c>
      <c r="AA246" s="31">
        <v>0</v>
      </c>
      <c r="AB246" s="29">
        <v>9</v>
      </c>
      <c r="AC246" s="30">
        <v>9</v>
      </c>
      <c r="AD246" s="30">
        <v>18</v>
      </c>
      <c r="AE246" s="30">
        <v>0</v>
      </c>
      <c r="AF246" s="30">
        <v>0</v>
      </c>
      <c r="AG246" s="30">
        <f t="shared" si="6"/>
        <v>0</v>
      </c>
      <c r="AH246" s="30">
        <v>0</v>
      </c>
      <c r="AI246" s="30">
        <v>0</v>
      </c>
      <c r="AJ246" s="30">
        <v>0</v>
      </c>
      <c r="AK246" s="30">
        <v>0</v>
      </c>
      <c r="AL246" s="31">
        <f t="shared" si="7"/>
        <v>18</v>
      </c>
      <c r="AM246" s="35"/>
    </row>
    <row r="247" spans="1:39" ht="33">
      <c r="A247" s="25" t="s">
        <v>236</v>
      </c>
      <c r="B247" s="26">
        <v>8464</v>
      </c>
      <c r="C247" s="25" t="s">
        <v>29</v>
      </c>
      <c r="D247" s="27" t="s">
        <v>20</v>
      </c>
      <c r="E247" s="28" t="s">
        <v>280</v>
      </c>
      <c r="F247" s="29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0</v>
      </c>
      <c r="N247" s="30">
        <v>0</v>
      </c>
      <c r="O247" s="30">
        <v>0</v>
      </c>
      <c r="P247" s="31">
        <v>0</v>
      </c>
      <c r="Q247" s="29">
        <v>7</v>
      </c>
      <c r="R247" s="30">
        <v>2</v>
      </c>
      <c r="S247" s="30">
        <v>9</v>
      </c>
      <c r="T247" s="30">
        <v>0</v>
      </c>
      <c r="U247" s="30">
        <v>0</v>
      </c>
      <c r="V247" s="30">
        <v>0</v>
      </c>
      <c r="W247" s="30">
        <v>0</v>
      </c>
      <c r="X247" s="30">
        <v>0</v>
      </c>
      <c r="Y247" s="30">
        <v>0</v>
      </c>
      <c r="Z247" s="30">
        <v>0</v>
      </c>
      <c r="AA247" s="31">
        <v>9</v>
      </c>
      <c r="AB247" s="29">
        <v>8</v>
      </c>
      <c r="AC247" s="30">
        <v>6</v>
      </c>
      <c r="AD247" s="30">
        <v>14</v>
      </c>
      <c r="AE247" s="30">
        <v>0</v>
      </c>
      <c r="AF247" s="30">
        <v>0</v>
      </c>
      <c r="AG247" s="30">
        <f t="shared" si="6"/>
        <v>0</v>
      </c>
      <c r="AH247" s="30">
        <v>0</v>
      </c>
      <c r="AI247" s="30">
        <v>0</v>
      </c>
      <c r="AJ247" s="30">
        <v>0</v>
      </c>
      <c r="AK247" s="30">
        <v>0</v>
      </c>
      <c r="AL247" s="31">
        <f t="shared" si="7"/>
        <v>14</v>
      </c>
      <c r="AM247" s="35"/>
    </row>
    <row r="248" spans="1:39" ht="33">
      <c r="A248" s="25" t="s">
        <v>281</v>
      </c>
      <c r="B248" s="26">
        <v>7053</v>
      </c>
      <c r="C248" s="25" t="s">
        <v>18</v>
      </c>
      <c r="D248" s="27" t="s">
        <v>20</v>
      </c>
      <c r="E248" s="28" t="s">
        <v>282</v>
      </c>
      <c r="F248" s="29">
        <v>25</v>
      </c>
      <c r="G248" s="30">
        <v>23</v>
      </c>
      <c r="H248" s="30">
        <v>48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1">
        <v>48</v>
      </c>
      <c r="Q248" s="29">
        <v>35</v>
      </c>
      <c r="R248" s="30">
        <v>40</v>
      </c>
      <c r="S248" s="30">
        <v>75</v>
      </c>
      <c r="T248" s="30">
        <v>13</v>
      </c>
      <c r="U248" s="30">
        <v>16</v>
      </c>
      <c r="V248" s="30">
        <v>29</v>
      </c>
      <c r="W248" s="30">
        <v>29</v>
      </c>
      <c r="X248" s="30">
        <v>0</v>
      </c>
      <c r="Y248" s="30">
        <v>0</v>
      </c>
      <c r="Z248" s="30">
        <v>0</v>
      </c>
      <c r="AA248" s="31">
        <v>104</v>
      </c>
      <c r="AB248" s="29">
        <v>27</v>
      </c>
      <c r="AC248" s="30">
        <v>34</v>
      </c>
      <c r="AD248" s="30">
        <v>61</v>
      </c>
      <c r="AE248" s="30">
        <v>30</v>
      </c>
      <c r="AF248" s="30">
        <v>31</v>
      </c>
      <c r="AG248" s="30">
        <f t="shared" si="6"/>
        <v>61</v>
      </c>
      <c r="AH248" s="30">
        <v>43</v>
      </c>
      <c r="AI248" s="30">
        <v>17</v>
      </c>
      <c r="AJ248" s="30">
        <v>1</v>
      </c>
      <c r="AK248" s="30">
        <v>0</v>
      </c>
      <c r="AL248" s="31">
        <f t="shared" si="7"/>
        <v>122</v>
      </c>
      <c r="AM248" s="35"/>
    </row>
    <row r="249" spans="1:39" ht="33">
      <c r="A249" s="25" t="s">
        <v>281</v>
      </c>
      <c r="B249" s="26">
        <v>7122</v>
      </c>
      <c r="C249" s="25" t="s">
        <v>18</v>
      </c>
      <c r="D249" s="27" t="s">
        <v>20</v>
      </c>
      <c r="E249" s="28" t="s">
        <v>283</v>
      </c>
      <c r="F249" s="29">
        <v>7</v>
      </c>
      <c r="G249" s="30">
        <v>3</v>
      </c>
      <c r="H249" s="30">
        <v>10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1">
        <v>10</v>
      </c>
      <c r="Q249" s="29">
        <v>3</v>
      </c>
      <c r="R249" s="30">
        <v>5</v>
      </c>
      <c r="S249" s="30">
        <v>8</v>
      </c>
      <c r="T249" s="30">
        <v>2</v>
      </c>
      <c r="U249" s="30">
        <v>2</v>
      </c>
      <c r="V249" s="30">
        <v>4</v>
      </c>
      <c r="W249" s="30">
        <v>4</v>
      </c>
      <c r="X249" s="30">
        <v>0</v>
      </c>
      <c r="Y249" s="30">
        <v>0</v>
      </c>
      <c r="Z249" s="30">
        <v>0</v>
      </c>
      <c r="AA249" s="31">
        <v>12</v>
      </c>
      <c r="AB249" s="29">
        <v>12</v>
      </c>
      <c r="AC249" s="30">
        <v>4</v>
      </c>
      <c r="AD249" s="30">
        <v>16</v>
      </c>
      <c r="AE249" s="30">
        <v>7</v>
      </c>
      <c r="AF249" s="30">
        <v>10</v>
      </c>
      <c r="AG249" s="30">
        <f t="shared" si="6"/>
        <v>17</v>
      </c>
      <c r="AH249" s="30">
        <v>11</v>
      </c>
      <c r="AI249" s="30">
        <v>5</v>
      </c>
      <c r="AJ249" s="30">
        <v>0</v>
      </c>
      <c r="AK249" s="30">
        <v>1</v>
      </c>
      <c r="AL249" s="31">
        <f t="shared" si="7"/>
        <v>33</v>
      </c>
      <c r="AM249" s="35"/>
    </row>
    <row r="250" spans="1:39" ht="33">
      <c r="A250" s="25" t="s">
        <v>281</v>
      </c>
      <c r="B250" s="26">
        <v>7052</v>
      </c>
      <c r="C250" s="25" t="s">
        <v>18</v>
      </c>
      <c r="D250" s="27" t="s">
        <v>20</v>
      </c>
      <c r="E250" s="28" t="s">
        <v>284</v>
      </c>
      <c r="F250" s="29">
        <v>11</v>
      </c>
      <c r="G250" s="30">
        <v>11</v>
      </c>
      <c r="H250" s="30">
        <v>22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1">
        <v>22</v>
      </c>
      <c r="Q250" s="29">
        <v>20</v>
      </c>
      <c r="R250" s="30">
        <v>22</v>
      </c>
      <c r="S250" s="30">
        <v>42</v>
      </c>
      <c r="T250" s="30">
        <v>17</v>
      </c>
      <c r="U250" s="30">
        <v>9</v>
      </c>
      <c r="V250" s="30">
        <v>26</v>
      </c>
      <c r="W250" s="30">
        <v>26</v>
      </c>
      <c r="X250" s="30">
        <v>0</v>
      </c>
      <c r="Y250" s="30">
        <v>0</v>
      </c>
      <c r="Z250" s="30">
        <v>0</v>
      </c>
      <c r="AA250" s="31">
        <v>68</v>
      </c>
      <c r="AB250" s="29">
        <v>23</v>
      </c>
      <c r="AC250" s="30">
        <v>12</v>
      </c>
      <c r="AD250" s="30">
        <v>35</v>
      </c>
      <c r="AE250" s="30">
        <v>38</v>
      </c>
      <c r="AF250" s="30">
        <v>34</v>
      </c>
      <c r="AG250" s="30">
        <f t="shared" si="6"/>
        <v>72</v>
      </c>
      <c r="AH250" s="30">
        <v>43</v>
      </c>
      <c r="AI250" s="30">
        <v>26</v>
      </c>
      <c r="AJ250" s="30">
        <v>2</v>
      </c>
      <c r="AK250" s="30">
        <v>1</v>
      </c>
      <c r="AL250" s="31">
        <f t="shared" si="7"/>
        <v>107</v>
      </c>
      <c r="AM250" s="35"/>
    </row>
    <row r="251" spans="1:39" ht="33">
      <c r="A251" s="19" t="s">
        <v>281</v>
      </c>
      <c r="B251" s="32">
        <v>1009</v>
      </c>
      <c r="C251" s="19" t="s">
        <v>22</v>
      </c>
      <c r="D251" s="33" t="s">
        <v>23</v>
      </c>
      <c r="E251" s="34" t="s">
        <v>285</v>
      </c>
      <c r="F251" s="29">
        <v>8</v>
      </c>
      <c r="G251" s="30">
        <v>15</v>
      </c>
      <c r="H251" s="30">
        <v>23</v>
      </c>
      <c r="I251" s="30">
        <v>54</v>
      </c>
      <c r="J251" s="30">
        <v>63</v>
      </c>
      <c r="K251" s="30">
        <v>117</v>
      </c>
      <c r="L251" s="30">
        <v>50</v>
      </c>
      <c r="M251" s="30">
        <v>17</v>
      </c>
      <c r="N251" s="30">
        <v>9</v>
      </c>
      <c r="O251" s="30">
        <v>41</v>
      </c>
      <c r="P251" s="31">
        <v>140</v>
      </c>
      <c r="Q251" s="29">
        <v>0</v>
      </c>
      <c r="R251" s="30">
        <v>0</v>
      </c>
      <c r="S251" s="30">
        <v>0</v>
      </c>
      <c r="T251" s="30">
        <v>42</v>
      </c>
      <c r="U251" s="30">
        <v>57</v>
      </c>
      <c r="V251" s="30">
        <v>99</v>
      </c>
      <c r="W251" s="30">
        <v>12</v>
      </c>
      <c r="X251" s="30">
        <v>33</v>
      </c>
      <c r="Y251" s="30">
        <v>21</v>
      </c>
      <c r="Z251" s="30">
        <v>33</v>
      </c>
      <c r="AA251" s="31">
        <v>99</v>
      </c>
      <c r="AB251" s="29">
        <v>1</v>
      </c>
      <c r="AC251" s="30">
        <v>1</v>
      </c>
      <c r="AD251" s="30">
        <v>2</v>
      </c>
      <c r="AE251" s="30">
        <v>20</v>
      </c>
      <c r="AF251" s="30">
        <v>24</v>
      </c>
      <c r="AG251" s="30">
        <f t="shared" si="6"/>
        <v>44</v>
      </c>
      <c r="AH251" s="30">
        <v>0</v>
      </c>
      <c r="AI251" s="30">
        <v>9</v>
      </c>
      <c r="AJ251" s="30">
        <v>19</v>
      </c>
      <c r="AK251" s="30">
        <v>16</v>
      </c>
      <c r="AL251" s="31">
        <f t="shared" si="7"/>
        <v>46</v>
      </c>
      <c r="AM251" s="35"/>
    </row>
    <row r="252" spans="1:39" ht="33">
      <c r="A252" s="19" t="s">
        <v>281</v>
      </c>
      <c r="B252" s="32">
        <v>1010</v>
      </c>
      <c r="C252" s="19" t="s">
        <v>22</v>
      </c>
      <c r="D252" s="33" t="s">
        <v>23</v>
      </c>
      <c r="E252" s="34" t="s">
        <v>286</v>
      </c>
      <c r="F252" s="29">
        <v>3</v>
      </c>
      <c r="G252" s="30">
        <v>1</v>
      </c>
      <c r="H252" s="30">
        <v>4</v>
      </c>
      <c r="I252" s="30">
        <v>11</v>
      </c>
      <c r="J252" s="30">
        <v>14</v>
      </c>
      <c r="K252" s="30">
        <v>25</v>
      </c>
      <c r="L252" s="30">
        <v>13</v>
      </c>
      <c r="M252" s="30">
        <v>5</v>
      </c>
      <c r="N252" s="30">
        <v>3</v>
      </c>
      <c r="O252" s="30">
        <v>4</v>
      </c>
      <c r="P252" s="31">
        <v>29</v>
      </c>
      <c r="Q252" s="29">
        <v>0</v>
      </c>
      <c r="R252" s="30">
        <v>0</v>
      </c>
      <c r="S252" s="30">
        <v>0</v>
      </c>
      <c r="T252" s="30">
        <v>13</v>
      </c>
      <c r="U252" s="30">
        <v>19</v>
      </c>
      <c r="V252" s="30">
        <v>32</v>
      </c>
      <c r="W252" s="30">
        <v>6</v>
      </c>
      <c r="X252" s="30">
        <v>8</v>
      </c>
      <c r="Y252" s="30">
        <v>6</v>
      </c>
      <c r="Z252" s="30">
        <v>12</v>
      </c>
      <c r="AA252" s="31">
        <v>32</v>
      </c>
      <c r="AB252" s="29">
        <v>0</v>
      </c>
      <c r="AC252" s="30">
        <v>0</v>
      </c>
      <c r="AD252" s="30">
        <v>0</v>
      </c>
      <c r="AE252" s="30">
        <v>12</v>
      </c>
      <c r="AF252" s="30">
        <v>6</v>
      </c>
      <c r="AG252" s="30">
        <f t="shared" si="6"/>
        <v>18</v>
      </c>
      <c r="AH252" s="30">
        <v>0</v>
      </c>
      <c r="AI252" s="30">
        <v>4</v>
      </c>
      <c r="AJ252" s="30">
        <v>5</v>
      </c>
      <c r="AK252" s="30">
        <v>9</v>
      </c>
      <c r="AL252" s="31">
        <f t="shared" si="7"/>
        <v>18</v>
      </c>
      <c r="AM252" s="35"/>
    </row>
    <row r="253" spans="1:39" ht="33">
      <c r="A253" s="19" t="s">
        <v>281</v>
      </c>
      <c r="B253" s="32">
        <v>1106</v>
      </c>
      <c r="C253" s="19" t="s">
        <v>22</v>
      </c>
      <c r="D253" s="33" t="s">
        <v>23</v>
      </c>
      <c r="E253" s="34" t="s">
        <v>287</v>
      </c>
      <c r="F253" s="29">
        <v>10</v>
      </c>
      <c r="G253" s="30">
        <v>4</v>
      </c>
      <c r="H253" s="30">
        <v>14</v>
      </c>
      <c r="I253" s="30">
        <v>64</v>
      </c>
      <c r="J253" s="30">
        <v>35</v>
      </c>
      <c r="K253" s="30">
        <v>99</v>
      </c>
      <c r="L253" s="30">
        <v>41</v>
      </c>
      <c r="M253" s="30">
        <v>23</v>
      </c>
      <c r="N253" s="30">
        <v>14</v>
      </c>
      <c r="O253" s="30">
        <v>21</v>
      </c>
      <c r="P253" s="31">
        <v>113</v>
      </c>
      <c r="Q253" s="29">
        <v>1</v>
      </c>
      <c r="R253" s="30">
        <v>0</v>
      </c>
      <c r="S253" s="30">
        <v>1</v>
      </c>
      <c r="T253" s="30">
        <v>22</v>
      </c>
      <c r="U253" s="30">
        <v>18</v>
      </c>
      <c r="V253" s="30">
        <v>40</v>
      </c>
      <c r="W253" s="30">
        <v>6</v>
      </c>
      <c r="X253" s="30">
        <v>8</v>
      </c>
      <c r="Y253" s="30">
        <v>11</v>
      </c>
      <c r="Z253" s="30">
        <v>15</v>
      </c>
      <c r="AA253" s="31">
        <v>41</v>
      </c>
      <c r="AB253" s="29">
        <v>2</v>
      </c>
      <c r="AC253" s="30">
        <v>1</v>
      </c>
      <c r="AD253" s="30">
        <v>3</v>
      </c>
      <c r="AE253" s="30">
        <v>21</v>
      </c>
      <c r="AF253" s="30">
        <v>23</v>
      </c>
      <c r="AG253" s="30">
        <f t="shared" si="6"/>
        <v>44</v>
      </c>
      <c r="AH253" s="30">
        <v>4</v>
      </c>
      <c r="AI253" s="30">
        <v>5</v>
      </c>
      <c r="AJ253" s="30">
        <v>15</v>
      </c>
      <c r="AK253" s="30">
        <v>20</v>
      </c>
      <c r="AL253" s="31">
        <f t="shared" si="7"/>
        <v>47</v>
      </c>
      <c r="AM253" s="35"/>
    </row>
    <row r="254" spans="1:39" ht="33">
      <c r="A254" s="25" t="s">
        <v>281</v>
      </c>
      <c r="B254" s="26">
        <v>8053</v>
      </c>
      <c r="C254" s="25" t="s">
        <v>29</v>
      </c>
      <c r="D254" s="27" t="s">
        <v>20</v>
      </c>
      <c r="E254" s="28" t="s">
        <v>288</v>
      </c>
      <c r="F254" s="29">
        <v>52</v>
      </c>
      <c r="G254" s="30">
        <v>19</v>
      </c>
      <c r="H254" s="30">
        <v>71</v>
      </c>
      <c r="I254" s="30">
        <v>17</v>
      </c>
      <c r="J254" s="30">
        <v>11</v>
      </c>
      <c r="K254" s="30">
        <v>28</v>
      </c>
      <c r="L254" s="30">
        <v>28</v>
      </c>
      <c r="M254" s="30">
        <v>0</v>
      </c>
      <c r="N254" s="30">
        <v>0</v>
      </c>
      <c r="O254" s="30">
        <v>0</v>
      </c>
      <c r="P254" s="31">
        <v>99</v>
      </c>
      <c r="Q254" s="29">
        <v>36</v>
      </c>
      <c r="R254" s="30">
        <v>18</v>
      </c>
      <c r="S254" s="30">
        <v>54</v>
      </c>
      <c r="T254" s="30">
        <v>17</v>
      </c>
      <c r="U254" s="30">
        <v>11</v>
      </c>
      <c r="V254" s="30">
        <v>27</v>
      </c>
      <c r="W254" s="30">
        <v>24</v>
      </c>
      <c r="X254" s="30">
        <v>3</v>
      </c>
      <c r="Y254" s="30">
        <v>0</v>
      </c>
      <c r="Z254" s="30">
        <v>0</v>
      </c>
      <c r="AA254" s="31">
        <v>81</v>
      </c>
      <c r="AB254" s="29">
        <v>45</v>
      </c>
      <c r="AC254" s="30">
        <v>27</v>
      </c>
      <c r="AD254" s="30">
        <v>72</v>
      </c>
      <c r="AE254" s="30">
        <v>29</v>
      </c>
      <c r="AF254" s="30">
        <v>14</v>
      </c>
      <c r="AG254" s="30">
        <f t="shared" si="6"/>
        <v>43</v>
      </c>
      <c r="AH254" s="30">
        <v>33</v>
      </c>
      <c r="AI254" s="30">
        <v>10</v>
      </c>
      <c r="AJ254" s="30">
        <v>0</v>
      </c>
      <c r="AK254" s="30">
        <v>0</v>
      </c>
      <c r="AL254" s="31">
        <f t="shared" si="7"/>
        <v>115</v>
      </c>
      <c r="AM254" s="35"/>
    </row>
    <row r="255" spans="1:39" ht="33">
      <c r="A255" s="19" t="s">
        <v>281</v>
      </c>
      <c r="B255" s="32">
        <v>8058</v>
      </c>
      <c r="C255" s="19" t="s">
        <v>29</v>
      </c>
      <c r="D255" s="33" t="s">
        <v>23</v>
      </c>
      <c r="E255" s="34" t="s">
        <v>289</v>
      </c>
      <c r="F255" s="29">
        <v>11</v>
      </c>
      <c r="G255" s="30">
        <v>9</v>
      </c>
      <c r="H255" s="30">
        <v>20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1">
        <v>20</v>
      </c>
      <c r="Q255" s="29">
        <v>11</v>
      </c>
      <c r="R255" s="30">
        <v>14</v>
      </c>
      <c r="S255" s="30">
        <v>25</v>
      </c>
      <c r="T255" s="30">
        <v>4</v>
      </c>
      <c r="U255" s="30">
        <v>3</v>
      </c>
      <c r="V255" s="30">
        <v>7</v>
      </c>
      <c r="W255" s="30">
        <v>7</v>
      </c>
      <c r="X255" s="30">
        <v>0</v>
      </c>
      <c r="Y255" s="30">
        <v>0</v>
      </c>
      <c r="Z255" s="30">
        <v>0</v>
      </c>
      <c r="AA255" s="31">
        <v>32</v>
      </c>
      <c r="AB255" s="29">
        <v>13</v>
      </c>
      <c r="AC255" s="30">
        <v>13</v>
      </c>
      <c r="AD255" s="30">
        <v>26</v>
      </c>
      <c r="AE255" s="30">
        <v>2</v>
      </c>
      <c r="AF255" s="30">
        <v>8</v>
      </c>
      <c r="AG255" s="30">
        <f t="shared" si="6"/>
        <v>10</v>
      </c>
      <c r="AH255" s="30">
        <v>10</v>
      </c>
      <c r="AI255" s="30">
        <v>0</v>
      </c>
      <c r="AJ255" s="30">
        <v>0</v>
      </c>
      <c r="AK255" s="30">
        <v>0</v>
      </c>
      <c r="AL255" s="31">
        <f t="shared" si="7"/>
        <v>36</v>
      </c>
      <c r="AM255" s="35"/>
    </row>
    <row r="256" spans="1:39" ht="33">
      <c r="A256" s="19" t="s">
        <v>281</v>
      </c>
      <c r="B256" s="42">
        <v>8967</v>
      </c>
      <c r="C256" s="19" t="s">
        <v>29</v>
      </c>
      <c r="D256" s="33" t="s">
        <v>23</v>
      </c>
      <c r="E256" s="43" t="s">
        <v>290</v>
      </c>
      <c r="F256" s="29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1">
        <v>0</v>
      </c>
      <c r="Q256" s="29">
        <v>0</v>
      </c>
      <c r="R256" s="30">
        <v>0</v>
      </c>
      <c r="S256" s="30">
        <v>0</v>
      </c>
      <c r="T256" s="30">
        <v>0</v>
      </c>
      <c r="U256" s="30">
        <v>0</v>
      </c>
      <c r="V256" s="30">
        <v>0</v>
      </c>
      <c r="W256" s="30">
        <v>0</v>
      </c>
      <c r="X256" s="30">
        <v>0</v>
      </c>
      <c r="Y256" s="30">
        <v>0</v>
      </c>
      <c r="Z256" s="30">
        <v>0</v>
      </c>
      <c r="AA256" s="31">
        <v>0</v>
      </c>
      <c r="AB256" s="29">
        <v>0</v>
      </c>
      <c r="AC256" s="30">
        <v>0</v>
      </c>
      <c r="AD256" s="30">
        <v>0</v>
      </c>
      <c r="AE256" s="30">
        <v>0</v>
      </c>
      <c r="AF256" s="30">
        <v>0</v>
      </c>
      <c r="AG256" s="30">
        <f t="shared" si="6"/>
        <v>0</v>
      </c>
      <c r="AH256" s="30">
        <v>0</v>
      </c>
      <c r="AI256" s="30">
        <v>0</v>
      </c>
      <c r="AJ256" s="30">
        <v>0</v>
      </c>
      <c r="AK256" s="30">
        <v>0</v>
      </c>
      <c r="AL256" s="31">
        <f t="shared" si="7"/>
        <v>0</v>
      </c>
      <c r="AM256" s="35"/>
    </row>
    <row r="257" spans="1:39" ht="33">
      <c r="A257" s="25" t="s">
        <v>281</v>
      </c>
      <c r="B257" s="26">
        <v>8055</v>
      </c>
      <c r="C257" s="25" t="s">
        <v>29</v>
      </c>
      <c r="D257" s="27" t="s">
        <v>20</v>
      </c>
      <c r="E257" s="28" t="s">
        <v>291</v>
      </c>
      <c r="F257" s="29">
        <v>65</v>
      </c>
      <c r="G257" s="30">
        <v>38</v>
      </c>
      <c r="H257" s="30">
        <v>103</v>
      </c>
      <c r="I257" s="30">
        <v>12</v>
      </c>
      <c r="J257" s="30">
        <v>6</v>
      </c>
      <c r="K257" s="30">
        <v>18</v>
      </c>
      <c r="L257" s="30">
        <v>17</v>
      </c>
      <c r="M257" s="30">
        <v>1</v>
      </c>
      <c r="N257" s="30">
        <v>0</v>
      </c>
      <c r="O257" s="30">
        <v>0</v>
      </c>
      <c r="P257" s="31">
        <v>121</v>
      </c>
      <c r="Q257" s="29">
        <v>59</v>
      </c>
      <c r="R257" s="30">
        <v>36</v>
      </c>
      <c r="S257" s="30">
        <v>95</v>
      </c>
      <c r="T257" s="30">
        <v>11</v>
      </c>
      <c r="U257" s="30">
        <v>12</v>
      </c>
      <c r="V257" s="30">
        <v>23</v>
      </c>
      <c r="W257" s="30">
        <v>21</v>
      </c>
      <c r="X257" s="30">
        <v>2</v>
      </c>
      <c r="Y257" s="30">
        <v>0</v>
      </c>
      <c r="Z257" s="30">
        <v>0</v>
      </c>
      <c r="AA257" s="31">
        <v>118</v>
      </c>
      <c r="AB257" s="29">
        <v>36</v>
      </c>
      <c r="AC257" s="30">
        <v>31</v>
      </c>
      <c r="AD257" s="30">
        <v>67</v>
      </c>
      <c r="AE257" s="30">
        <v>18</v>
      </c>
      <c r="AF257" s="30">
        <v>20</v>
      </c>
      <c r="AG257" s="30">
        <f t="shared" si="6"/>
        <v>38</v>
      </c>
      <c r="AH257" s="30">
        <v>32</v>
      </c>
      <c r="AI257" s="30">
        <v>4</v>
      </c>
      <c r="AJ257" s="30">
        <v>2</v>
      </c>
      <c r="AK257" s="30">
        <v>0</v>
      </c>
      <c r="AL257" s="31">
        <f t="shared" si="7"/>
        <v>105</v>
      </c>
      <c r="AM257" s="35"/>
    </row>
    <row r="258" spans="1:39" ht="33">
      <c r="A258" s="25" t="s">
        <v>281</v>
      </c>
      <c r="B258" s="26">
        <v>8056</v>
      </c>
      <c r="C258" s="25" t="s">
        <v>29</v>
      </c>
      <c r="D258" s="27" t="s">
        <v>20</v>
      </c>
      <c r="E258" s="28" t="s">
        <v>292</v>
      </c>
      <c r="F258" s="29">
        <v>33</v>
      </c>
      <c r="G258" s="30">
        <v>28</v>
      </c>
      <c r="H258" s="30">
        <v>61</v>
      </c>
      <c r="I258" s="30">
        <v>5</v>
      </c>
      <c r="J258" s="30">
        <v>6</v>
      </c>
      <c r="K258" s="30">
        <v>11</v>
      </c>
      <c r="L258" s="30">
        <v>11</v>
      </c>
      <c r="M258" s="30">
        <v>0</v>
      </c>
      <c r="N258" s="30">
        <v>0</v>
      </c>
      <c r="O258" s="30">
        <v>0</v>
      </c>
      <c r="P258" s="31">
        <v>72</v>
      </c>
      <c r="Q258" s="29">
        <v>28</v>
      </c>
      <c r="R258" s="30">
        <v>24</v>
      </c>
      <c r="S258" s="30">
        <v>52</v>
      </c>
      <c r="T258" s="30">
        <v>8</v>
      </c>
      <c r="U258" s="30">
        <v>9</v>
      </c>
      <c r="V258" s="30">
        <v>17</v>
      </c>
      <c r="W258" s="30">
        <v>14</v>
      </c>
      <c r="X258" s="30">
        <v>3</v>
      </c>
      <c r="Y258" s="30">
        <v>0</v>
      </c>
      <c r="Z258" s="30">
        <v>0</v>
      </c>
      <c r="AA258" s="31">
        <v>69</v>
      </c>
      <c r="AB258" s="29">
        <v>27</v>
      </c>
      <c r="AC258" s="30">
        <v>10</v>
      </c>
      <c r="AD258" s="30">
        <v>37</v>
      </c>
      <c r="AE258" s="30">
        <v>18</v>
      </c>
      <c r="AF258" s="30">
        <v>5</v>
      </c>
      <c r="AG258" s="30">
        <f t="shared" si="6"/>
        <v>23</v>
      </c>
      <c r="AH258" s="30">
        <v>14</v>
      </c>
      <c r="AI258" s="30">
        <v>7</v>
      </c>
      <c r="AJ258" s="30">
        <v>1</v>
      </c>
      <c r="AK258" s="30">
        <v>1</v>
      </c>
      <c r="AL258" s="31">
        <f t="shared" si="7"/>
        <v>60</v>
      </c>
      <c r="AM258" s="35"/>
    </row>
    <row r="259" spans="1:39" ht="33">
      <c r="A259" s="19" t="s">
        <v>281</v>
      </c>
      <c r="B259" s="32">
        <v>5056</v>
      </c>
      <c r="C259" s="19" t="s">
        <v>42</v>
      </c>
      <c r="D259" s="33" t="s">
        <v>23</v>
      </c>
      <c r="E259" s="34" t="s">
        <v>293</v>
      </c>
      <c r="F259" s="29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1">
        <v>0</v>
      </c>
      <c r="Q259" s="29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30">
        <v>0</v>
      </c>
      <c r="X259" s="30">
        <v>0</v>
      </c>
      <c r="Y259" s="30">
        <v>0</v>
      </c>
      <c r="Z259" s="30">
        <v>0</v>
      </c>
      <c r="AA259" s="31">
        <v>0</v>
      </c>
      <c r="AB259" s="29">
        <v>0</v>
      </c>
      <c r="AC259" s="30">
        <v>0</v>
      </c>
      <c r="AD259" s="30">
        <v>0</v>
      </c>
      <c r="AE259" s="30">
        <v>0</v>
      </c>
      <c r="AF259" s="30">
        <v>0</v>
      </c>
      <c r="AG259" s="30">
        <f t="shared" si="6"/>
        <v>0</v>
      </c>
      <c r="AH259" s="30">
        <v>0</v>
      </c>
      <c r="AI259" s="30">
        <v>0</v>
      </c>
      <c r="AJ259" s="30">
        <v>0</v>
      </c>
      <c r="AK259" s="30">
        <v>0</v>
      </c>
      <c r="AL259" s="31">
        <f t="shared" si="7"/>
        <v>0</v>
      </c>
      <c r="AM259" s="35"/>
    </row>
    <row r="260" spans="1:39" ht="33">
      <c r="A260" s="19" t="s">
        <v>281</v>
      </c>
      <c r="B260" s="32">
        <v>5011</v>
      </c>
      <c r="C260" s="19" t="s">
        <v>42</v>
      </c>
      <c r="D260" s="33" t="s">
        <v>23</v>
      </c>
      <c r="E260" s="34" t="s">
        <v>294</v>
      </c>
      <c r="F260" s="29">
        <v>0</v>
      </c>
      <c r="G260" s="30">
        <v>0</v>
      </c>
      <c r="H260" s="30">
        <v>0</v>
      </c>
      <c r="I260" s="30">
        <v>11</v>
      </c>
      <c r="J260" s="30">
        <v>17</v>
      </c>
      <c r="K260" s="30">
        <v>28</v>
      </c>
      <c r="L260" s="30">
        <v>13</v>
      </c>
      <c r="M260" s="30">
        <v>14</v>
      </c>
      <c r="N260" s="30">
        <v>1</v>
      </c>
      <c r="O260" s="30">
        <v>0</v>
      </c>
      <c r="P260" s="31">
        <v>28</v>
      </c>
      <c r="Q260" s="29">
        <v>0</v>
      </c>
      <c r="R260" s="30">
        <v>0</v>
      </c>
      <c r="S260" s="30">
        <v>0</v>
      </c>
      <c r="T260" s="30">
        <v>4</v>
      </c>
      <c r="U260" s="30">
        <v>2</v>
      </c>
      <c r="V260" s="30">
        <v>6</v>
      </c>
      <c r="W260" s="30">
        <v>0</v>
      </c>
      <c r="X260" s="30">
        <v>3</v>
      </c>
      <c r="Y260" s="30">
        <v>2</v>
      </c>
      <c r="Z260" s="30">
        <v>1</v>
      </c>
      <c r="AA260" s="31">
        <v>6</v>
      </c>
      <c r="AB260" s="29">
        <v>0</v>
      </c>
      <c r="AC260" s="30">
        <v>0</v>
      </c>
      <c r="AD260" s="30">
        <v>0</v>
      </c>
      <c r="AE260" s="30">
        <v>2</v>
      </c>
      <c r="AF260" s="30">
        <v>3</v>
      </c>
      <c r="AG260" s="30">
        <f t="shared" si="6"/>
        <v>5</v>
      </c>
      <c r="AH260" s="30">
        <v>1</v>
      </c>
      <c r="AI260" s="30">
        <v>0</v>
      </c>
      <c r="AJ260" s="30">
        <v>1</v>
      </c>
      <c r="AK260" s="30">
        <v>3</v>
      </c>
      <c r="AL260" s="31">
        <f t="shared" si="7"/>
        <v>5</v>
      </c>
      <c r="AM260" s="35"/>
    </row>
    <row r="261" spans="1:39" ht="33">
      <c r="A261" s="19" t="s">
        <v>281</v>
      </c>
      <c r="B261" s="32">
        <v>5013</v>
      </c>
      <c r="C261" s="19" t="s">
        <v>42</v>
      </c>
      <c r="D261" s="33" t="s">
        <v>23</v>
      </c>
      <c r="E261" s="34" t="s">
        <v>295</v>
      </c>
      <c r="F261" s="29">
        <v>0</v>
      </c>
      <c r="G261" s="30">
        <v>0</v>
      </c>
      <c r="H261" s="30">
        <v>0</v>
      </c>
      <c r="I261" s="30">
        <v>10</v>
      </c>
      <c r="J261" s="30">
        <v>8</v>
      </c>
      <c r="K261" s="30">
        <v>18</v>
      </c>
      <c r="L261" s="30">
        <v>4</v>
      </c>
      <c r="M261" s="30">
        <v>6</v>
      </c>
      <c r="N261" s="30">
        <v>3</v>
      </c>
      <c r="O261" s="30">
        <v>5</v>
      </c>
      <c r="P261" s="31">
        <v>18</v>
      </c>
      <c r="Q261" s="29">
        <v>0</v>
      </c>
      <c r="R261" s="30">
        <v>1</v>
      </c>
      <c r="S261" s="30">
        <v>1</v>
      </c>
      <c r="T261" s="30">
        <v>3</v>
      </c>
      <c r="U261" s="30">
        <v>3</v>
      </c>
      <c r="V261" s="30">
        <v>6</v>
      </c>
      <c r="W261" s="30">
        <v>0</v>
      </c>
      <c r="X261" s="30">
        <v>1</v>
      </c>
      <c r="Y261" s="30">
        <v>2</v>
      </c>
      <c r="Z261" s="30">
        <v>3</v>
      </c>
      <c r="AA261" s="31">
        <v>7</v>
      </c>
      <c r="AB261" s="29">
        <v>0</v>
      </c>
      <c r="AC261" s="30">
        <v>0</v>
      </c>
      <c r="AD261" s="30">
        <v>0</v>
      </c>
      <c r="AE261" s="30">
        <v>2</v>
      </c>
      <c r="AF261" s="30">
        <v>4</v>
      </c>
      <c r="AG261" s="30">
        <f t="shared" si="6"/>
        <v>6</v>
      </c>
      <c r="AH261" s="30">
        <v>0</v>
      </c>
      <c r="AI261" s="30">
        <v>0</v>
      </c>
      <c r="AJ261" s="30">
        <v>1</v>
      </c>
      <c r="AK261" s="30">
        <v>5</v>
      </c>
      <c r="AL261" s="31">
        <f t="shared" si="7"/>
        <v>6</v>
      </c>
      <c r="AM261" s="35"/>
    </row>
    <row r="262" spans="1:39" ht="33.75" thickBot="1">
      <c r="A262" s="19" t="s">
        <v>281</v>
      </c>
      <c r="B262" s="32">
        <v>5015</v>
      </c>
      <c r="C262" s="19" t="s">
        <v>42</v>
      </c>
      <c r="D262" s="33" t="s">
        <v>23</v>
      </c>
      <c r="E262" s="34" t="s">
        <v>296</v>
      </c>
      <c r="F262" s="44">
        <v>0</v>
      </c>
      <c r="G262" s="45">
        <v>0</v>
      </c>
      <c r="H262" s="45">
        <v>0</v>
      </c>
      <c r="I262" s="45">
        <v>5</v>
      </c>
      <c r="J262" s="45">
        <v>6</v>
      </c>
      <c r="K262" s="45">
        <v>11</v>
      </c>
      <c r="L262" s="45">
        <v>2</v>
      </c>
      <c r="M262" s="45">
        <v>4</v>
      </c>
      <c r="N262" s="45">
        <v>3</v>
      </c>
      <c r="O262" s="45">
        <v>2</v>
      </c>
      <c r="P262" s="46">
        <v>11</v>
      </c>
      <c r="Q262" s="44">
        <v>0</v>
      </c>
      <c r="R262" s="45">
        <v>0</v>
      </c>
      <c r="S262" s="45">
        <v>0</v>
      </c>
      <c r="T262" s="45">
        <v>4</v>
      </c>
      <c r="U262" s="45">
        <v>2</v>
      </c>
      <c r="V262" s="45">
        <v>6</v>
      </c>
      <c r="W262" s="45">
        <v>0</v>
      </c>
      <c r="X262" s="45">
        <v>2</v>
      </c>
      <c r="Y262" s="45">
        <v>3</v>
      </c>
      <c r="Z262" s="45">
        <v>1</v>
      </c>
      <c r="AA262" s="46">
        <v>6</v>
      </c>
      <c r="AB262" s="44">
        <v>0</v>
      </c>
      <c r="AC262" s="45">
        <v>0</v>
      </c>
      <c r="AD262" s="45">
        <v>0</v>
      </c>
      <c r="AE262" s="45">
        <v>2</v>
      </c>
      <c r="AF262" s="45">
        <v>1</v>
      </c>
      <c r="AG262" s="45">
        <f>SUM(AE262:AF262)</f>
        <v>3</v>
      </c>
      <c r="AH262" s="45">
        <v>0</v>
      </c>
      <c r="AI262" s="45">
        <v>0</v>
      </c>
      <c r="AJ262" s="45">
        <v>1</v>
      </c>
      <c r="AK262" s="45">
        <v>2</v>
      </c>
      <c r="AL262" s="46">
        <f>SUM(AD262,AG262)</f>
        <v>3</v>
      </c>
      <c r="AM262" s="35"/>
    </row>
    <row r="263" spans="1:38" ht="18.75" thickBot="1">
      <c r="A263" s="47"/>
      <c r="B263" s="48"/>
      <c r="C263" s="47"/>
      <c r="D263" s="49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</row>
    <row r="264" spans="1:38" ht="16.5">
      <c r="A264" s="52" t="s">
        <v>297</v>
      </c>
      <c r="B264" s="53"/>
      <c r="C264" s="53"/>
      <c r="D264" s="53"/>
      <c r="E264" s="54"/>
      <c r="F264" s="55">
        <f aca="true" t="shared" si="8" ref="F264:AL264">SUM(F5:F263)</f>
        <v>2225</v>
      </c>
      <c r="G264" s="56">
        <f t="shared" si="8"/>
        <v>1053</v>
      </c>
      <c r="H264" s="57">
        <f t="shared" si="8"/>
        <v>3278</v>
      </c>
      <c r="I264" s="57">
        <f t="shared" si="8"/>
        <v>2651</v>
      </c>
      <c r="J264" s="56">
        <f t="shared" si="8"/>
        <v>1273</v>
      </c>
      <c r="K264" s="57">
        <f t="shared" si="8"/>
        <v>3924</v>
      </c>
      <c r="L264" s="57">
        <f t="shared" si="8"/>
        <v>1801</v>
      </c>
      <c r="M264" s="57">
        <f t="shared" si="8"/>
        <v>908</v>
      </c>
      <c r="N264" s="56">
        <f t="shared" si="8"/>
        <v>567</v>
      </c>
      <c r="O264" s="57">
        <f t="shared" si="8"/>
        <v>648</v>
      </c>
      <c r="P264" s="58">
        <f t="shared" si="8"/>
        <v>7202</v>
      </c>
      <c r="Q264" s="59">
        <f t="shared" si="8"/>
        <v>2217</v>
      </c>
      <c r="R264" s="57">
        <f t="shared" si="8"/>
        <v>1034</v>
      </c>
      <c r="S264" s="57">
        <f t="shared" si="8"/>
        <v>3251</v>
      </c>
      <c r="T264" s="57">
        <f t="shared" si="8"/>
        <v>2757</v>
      </c>
      <c r="U264" s="56">
        <f t="shared" si="8"/>
        <v>1416</v>
      </c>
      <c r="V264" s="57">
        <f t="shared" si="8"/>
        <v>4170</v>
      </c>
      <c r="W264" s="57">
        <f t="shared" si="8"/>
        <v>1931</v>
      </c>
      <c r="X264" s="56">
        <f t="shared" si="8"/>
        <v>953</v>
      </c>
      <c r="Y264" s="57">
        <f t="shared" si="8"/>
        <v>521</v>
      </c>
      <c r="Z264" s="57">
        <f t="shared" si="8"/>
        <v>765</v>
      </c>
      <c r="AA264" s="58">
        <f t="shared" si="8"/>
        <v>7421</v>
      </c>
      <c r="AB264" s="59">
        <f t="shared" si="8"/>
        <v>2285</v>
      </c>
      <c r="AC264" s="57">
        <f t="shared" si="8"/>
        <v>1013</v>
      </c>
      <c r="AD264" s="57">
        <f t="shared" si="8"/>
        <v>3298</v>
      </c>
      <c r="AE264" s="56">
        <f t="shared" si="8"/>
        <v>2823</v>
      </c>
      <c r="AF264" s="57">
        <f t="shared" si="8"/>
        <v>1325</v>
      </c>
      <c r="AG264" s="57">
        <f t="shared" si="8"/>
        <v>4148</v>
      </c>
      <c r="AH264" s="57">
        <f t="shared" si="8"/>
        <v>1825</v>
      </c>
      <c r="AI264" s="57">
        <f t="shared" si="8"/>
        <v>839</v>
      </c>
      <c r="AJ264" s="56">
        <f t="shared" si="8"/>
        <v>529</v>
      </c>
      <c r="AK264" s="57">
        <f t="shared" si="8"/>
        <v>955</v>
      </c>
      <c r="AL264" s="58">
        <f t="shared" si="8"/>
        <v>7446</v>
      </c>
    </row>
    <row r="265" spans="1:38" ht="17.25" thickBot="1">
      <c r="A265" s="60" t="s">
        <v>298</v>
      </c>
      <c r="B265" s="53"/>
      <c r="C265" s="53"/>
      <c r="D265" s="53"/>
      <c r="E265" s="54"/>
      <c r="F265" s="61"/>
      <c r="G265" s="62"/>
      <c r="H265" s="63">
        <f>H264/P264*100</f>
        <v>45.51513468480978</v>
      </c>
      <c r="I265" s="64"/>
      <c r="J265" s="65"/>
      <c r="K265" s="63">
        <f>K264/P264*100</f>
        <v>54.48486531519022</v>
      </c>
      <c r="L265" s="64"/>
      <c r="M265" s="64"/>
      <c r="N265" s="65"/>
      <c r="O265" s="64"/>
      <c r="P265" s="66">
        <f>P264/P264*100</f>
        <v>100</v>
      </c>
      <c r="Q265" s="61"/>
      <c r="R265" s="62"/>
      <c r="S265" s="63">
        <f>S264/AA264*100</f>
        <v>43.808112114270315</v>
      </c>
      <c r="T265" s="64"/>
      <c r="U265" s="65"/>
      <c r="V265" s="63">
        <f>V264/AA264*100</f>
        <v>56.191887885729685</v>
      </c>
      <c r="W265" s="64"/>
      <c r="X265" s="64"/>
      <c r="Y265" s="65"/>
      <c r="Z265" s="64"/>
      <c r="AA265" s="66">
        <f>AA264/AA264*100</f>
        <v>100</v>
      </c>
      <c r="AB265" s="61"/>
      <c r="AC265" s="62"/>
      <c r="AD265" s="63">
        <f>AD264/AL264*100</f>
        <v>44.29223744292237</v>
      </c>
      <c r="AE265" s="64"/>
      <c r="AF265" s="65"/>
      <c r="AG265" s="63">
        <f>AG264/AL264*100</f>
        <v>55.70776255707762</v>
      </c>
      <c r="AH265" s="64"/>
      <c r="AI265" s="64"/>
      <c r="AJ265" s="65"/>
      <c r="AK265" s="64"/>
      <c r="AL265" s="66">
        <f>AL264/AL264*100</f>
        <v>100</v>
      </c>
    </row>
    <row r="266" spans="1:5" ht="16.5">
      <c r="A266" s="67" t="s">
        <v>299</v>
      </c>
      <c r="B266" s="68"/>
      <c r="C266" s="68"/>
      <c r="D266" s="68"/>
      <c r="E266" s="68"/>
    </row>
    <row r="267" ht="16.5">
      <c r="A267" s="69" t="s">
        <v>300</v>
      </c>
    </row>
    <row r="268" spans="8:35" ht="16.5">
      <c r="H268" s="70"/>
      <c r="I268" s="70"/>
      <c r="O268" s="70"/>
      <c r="P268" s="70"/>
      <c r="V268" s="70"/>
      <c r="W268" s="70"/>
      <c r="AC268" s="70"/>
      <c r="AD268" s="70"/>
      <c r="AH268" s="70"/>
      <c r="AI268" s="70"/>
    </row>
    <row r="270" ht="16.5">
      <c r="D270" s="2"/>
    </row>
  </sheetData>
  <sheetProtection/>
  <mergeCells count="3">
    <mergeCell ref="P3:P4"/>
    <mergeCell ref="AA3:AA4"/>
    <mergeCell ref="AL3:AL4"/>
  </mergeCells>
  <conditionalFormatting sqref="AH5:AL262 AB5:AC5">
    <cfRule type="cellIs" priority="12" dxfId="1" operator="equal">
      <formula>0</formula>
    </cfRule>
  </conditionalFormatting>
  <conditionalFormatting sqref="AH5:AL262 AB5:AC5">
    <cfRule type="cellIs" priority="11" dxfId="0" operator="equal">
      <formula>0</formula>
    </cfRule>
  </conditionalFormatting>
  <conditionalFormatting sqref="F5:AA5">
    <cfRule type="cellIs" priority="10" dxfId="1" operator="equal">
      <formula>0</formula>
    </cfRule>
  </conditionalFormatting>
  <conditionalFormatting sqref="F5:AA5">
    <cfRule type="cellIs" priority="9" dxfId="0" operator="equal">
      <formula>0</formula>
    </cfRule>
  </conditionalFormatting>
  <conditionalFormatting sqref="F6:AA262">
    <cfRule type="cellIs" priority="6" dxfId="1" operator="equal">
      <formula>0</formula>
    </cfRule>
  </conditionalFormatting>
  <conditionalFormatting sqref="F6:AA262">
    <cfRule type="cellIs" priority="5" dxfId="0" operator="equal">
      <formula>0</formula>
    </cfRule>
  </conditionalFormatting>
  <conditionalFormatting sqref="AD5:AG5 AE6:AG262">
    <cfRule type="cellIs" priority="8" dxfId="1" operator="equal">
      <formula>0</formula>
    </cfRule>
  </conditionalFormatting>
  <conditionalFormatting sqref="AD5:AG5 AE6:AG262">
    <cfRule type="cellIs" priority="7" dxfId="0" operator="equal">
      <formula>0</formula>
    </cfRule>
  </conditionalFormatting>
  <conditionalFormatting sqref="AB6:AC262">
    <cfRule type="cellIs" priority="4" dxfId="1" operator="equal">
      <formula>0</formula>
    </cfRule>
  </conditionalFormatting>
  <conditionalFormatting sqref="AB6:AC262">
    <cfRule type="cellIs" priority="3" dxfId="0" operator="equal">
      <formula>0</formula>
    </cfRule>
  </conditionalFormatting>
  <conditionalFormatting sqref="AD6:AD262">
    <cfRule type="cellIs" priority="2" dxfId="1" operator="equal">
      <formula>0</formula>
    </cfRule>
  </conditionalFormatting>
  <conditionalFormatting sqref="AD6:AD262">
    <cfRule type="cellIs" priority="1" dxfId="0" operator="equal">
      <formula>0</formula>
    </cfRule>
  </conditionalFormatting>
  <printOptions/>
  <pageMargins left="0.3937007874015748" right="0.3937007874015748" top="0.3937007874015748" bottom="0.3937007874015748" header="0.31496062992125984" footer="0.31496062992125984"/>
  <pageSetup fitToHeight="9" fitToWidth="1" horizontalDpi="600" verticalDpi="600" orientation="landscape" paperSize="9" scale="41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*****</cp:lastModifiedBy>
  <cp:lastPrinted>2015-09-21T07:55:02Z</cp:lastPrinted>
  <dcterms:created xsi:type="dcterms:W3CDTF">2015-09-21T07:50:13Z</dcterms:created>
  <dcterms:modified xsi:type="dcterms:W3CDTF">2015-09-21T07:55:47Z</dcterms:modified>
  <cp:category/>
  <cp:version/>
  <cp:contentType/>
  <cp:contentStatus/>
</cp:coreProperties>
</file>